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23"/>
  <workbookPr/>
  <mc:AlternateContent xmlns:mc="http://schemas.openxmlformats.org/markup-compatibility/2006">
    <mc:Choice Requires="x15">
      <x15ac:absPath xmlns:x15ac="http://schemas.microsoft.com/office/spreadsheetml/2010/11/ac" url="/Users/manabusengoku/Desktop/"/>
    </mc:Choice>
  </mc:AlternateContent>
  <xr:revisionPtr revIDLastSave="0" documentId="13_ncr:1_{2AECE609-ACDA-9446-A9D9-8CECC2F4E117}" xr6:coauthVersionLast="46" xr6:coauthVersionMax="46" xr10:uidLastSave="{00000000-0000-0000-0000-000000000000}"/>
  <bookViews>
    <workbookView xWindow="0" yWindow="500" windowWidth="24240" windowHeight="13140" xr2:uid="{00000000-000D-0000-FFFF-FFFF00000000}"/>
  </bookViews>
  <sheets>
    <sheet name="国会選挙結果" sheetId="1" r:id="rId1"/>
    <sheet name="欧州議会選挙結果" sheetId="6" r:id="rId2"/>
    <sheet name="選挙制度" sheetId="4" r:id="rId3"/>
    <sheet name="主要政党" sheetId="3" r:id="rId4"/>
    <sheet name="政権構成" sheetId="7" r:id="rId5"/>
    <sheet name="出典" sheetId="5" r:id="rId6"/>
  </sheets>
  <definedNames>
    <definedName name="_xlnm.Print_Area" localSheetId="0">国会選挙結果!$A$1:$M$217</definedName>
    <definedName name="_xlnm.Print_Area" localSheetId="3">主要政党!$A$1:$I$39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0" i="6" l="1"/>
  <c r="F80" i="6"/>
  <c r="L358" i="1"/>
  <c r="L326" i="1"/>
  <c r="L330" i="1"/>
  <c r="K359" i="1"/>
  <c r="G359" i="1"/>
  <c r="H359" i="1"/>
  <c r="I359" i="1"/>
  <c r="F359" i="1"/>
  <c r="C359" i="1"/>
  <c r="N359" i="1"/>
  <c r="L325" i="1"/>
  <c r="L324" i="1"/>
  <c r="L323" i="1"/>
  <c r="L322" i="1"/>
  <c r="L321" i="1"/>
  <c r="L320" i="1"/>
  <c r="F60" i="6"/>
  <c r="C60" i="6"/>
  <c r="N303" i="1"/>
  <c r="L269" i="1"/>
  <c r="L270" i="1"/>
  <c r="L271" i="1"/>
  <c r="L272" i="1"/>
  <c r="L273" i="1"/>
  <c r="L274" i="1"/>
  <c r="L275" i="1"/>
  <c r="L268" i="1"/>
  <c r="K303" i="1"/>
  <c r="I303" i="1"/>
  <c r="H303" i="1"/>
  <c r="G303" i="1"/>
  <c r="F303" i="1"/>
  <c r="C303" i="1"/>
  <c r="L250" i="1"/>
  <c r="L239" i="1"/>
  <c r="L240" i="1"/>
  <c r="L241" i="1"/>
  <c r="L242" i="1"/>
  <c r="L238" i="1"/>
  <c r="F251" i="1"/>
  <c r="G251" i="1"/>
  <c r="H251" i="1"/>
  <c r="I251" i="1"/>
  <c r="C233" i="1"/>
  <c r="C225" i="1"/>
  <c r="C224" i="1"/>
  <c r="K251" i="1"/>
  <c r="C251" i="1"/>
  <c r="F41" i="6"/>
  <c r="C41" i="6"/>
  <c r="G36" i="6"/>
  <c r="G35" i="6"/>
  <c r="G34" i="6"/>
  <c r="G33" i="6"/>
  <c r="C8" i="6"/>
  <c r="G13" i="6"/>
  <c r="G14" i="6"/>
  <c r="G15" i="6"/>
  <c r="G16" i="6"/>
  <c r="F21" i="6"/>
  <c r="C21" i="6"/>
  <c r="C192" i="1"/>
  <c r="C184" i="1"/>
  <c r="C183" i="1"/>
  <c r="C154" i="1"/>
  <c r="C146" i="1"/>
  <c r="C145" i="1"/>
  <c r="C110" i="1"/>
  <c r="C109" i="1"/>
  <c r="C101" i="1"/>
  <c r="C100" i="1"/>
  <c r="C58" i="1"/>
  <c r="C19" i="1"/>
  <c r="C11" i="1"/>
  <c r="C10" i="1"/>
  <c r="L125" i="1"/>
  <c r="C174" i="1"/>
  <c r="L159" i="1"/>
  <c r="L160" i="1"/>
  <c r="L161" i="1"/>
  <c r="L162" i="1"/>
  <c r="K174" i="1"/>
  <c r="F174" i="1"/>
  <c r="G174" i="1"/>
  <c r="H174" i="1"/>
  <c r="I174" i="1"/>
  <c r="C62" i="1"/>
  <c r="L197" i="1"/>
  <c r="L198" i="1"/>
  <c r="L199" i="1"/>
  <c r="L200" i="1"/>
  <c r="L201" i="1"/>
  <c r="L214" i="1"/>
  <c r="K215" i="1"/>
  <c r="G215" i="1"/>
  <c r="H215" i="1"/>
  <c r="I215" i="1"/>
  <c r="F215" i="1"/>
  <c r="C215" i="1"/>
  <c r="L90" i="1"/>
  <c r="L72" i="1"/>
  <c r="L73" i="1"/>
  <c r="L74" i="1"/>
  <c r="L75" i="1"/>
  <c r="L76" i="1"/>
  <c r="C91" i="1"/>
  <c r="F91" i="1"/>
  <c r="G91" i="1"/>
  <c r="H91" i="1"/>
  <c r="I91" i="1"/>
  <c r="L71" i="1"/>
  <c r="K91" i="1"/>
  <c r="L25" i="1"/>
  <c r="L26" i="1"/>
  <c r="L27" i="1"/>
  <c r="L28" i="1"/>
  <c r="L29" i="1"/>
  <c r="L47" i="1"/>
  <c r="L24" i="1"/>
  <c r="K48" i="1"/>
  <c r="C48" i="1"/>
  <c r="G48" i="1"/>
  <c r="H48" i="1"/>
  <c r="I48" i="1"/>
  <c r="F48" i="1"/>
  <c r="L119" i="1"/>
  <c r="L121" i="1"/>
  <c r="L122" i="1"/>
  <c r="L123" i="1"/>
  <c r="L135" i="1"/>
  <c r="L118" i="1"/>
  <c r="K136" i="1"/>
  <c r="C136" i="1"/>
  <c r="G136" i="1"/>
  <c r="H136" i="1"/>
  <c r="I136" i="1"/>
  <c r="F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HIRATA Takeshi</author>
  </authors>
  <commentList>
    <comment ref="B38" authorId="0" shapeId="0" xr:uid="{00000000-0006-0000-0000-000001000000}">
      <text>
        <r>
          <rPr>
            <b/>
            <sz val="9"/>
            <color indexed="81"/>
            <rFont val="ＭＳ Ｐゴシック"/>
            <family val="3"/>
            <charset val="128"/>
          </rPr>
          <t>注:</t>
        </r>
        <r>
          <rPr>
            <sz val="9"/>
            <color indexed="81"/>
            <rFont val="ＭＳ Ｐゴシック"/>
            <family val="3"/>
            <charset val="128"/>
          </rPr>
          <t xml:space="preserve">
選挙連合:KER.SZÖVETS (Kereszténydemokraták Szövetsége) - 
SZ.KORONA T. (Szent Korona Társaság) - 
POFOSZ (Politikai Foglyok Szövetsége)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Ｔａｋｅｓｈｉ Hirata</author>
  </authors>
  <commentList>
    <comment ref="N3" authorId="0" shapeId="0" xr:uid="{00000000-0006-0000-0300-000001000000}">
      <text>
        <r>
          <rPr>
            <b/>
            <sz val="9"/>
            <color indexed="81"/>
            <rFont val="ＭＳ Ｐゴシック"/>
            <family val="3"/>
            <charset val="128"/>
          </rPr>
          <t>注:</t>
        </r>
        <r>
          <rPr>
            <sz val="9"/>
            <color indexed="81"/>
            <rFont val="ＭＳ Ｐゴシック"/>
            <family val="3"/>
            <charset val="128"/>
          </rPr>
          <t xml:space="preserve">
［］は個人区のみの結果</t>
        </r>
      </text>
    </comment>
    <comment ref="B21" authorId="0" shapeId="0" xr:uid="{00000000-0006-0000-0300-000002000000}">
      <text>
        <r>
          <rPr>
            <b/>
            <sz val="9"/>
            <color indexed="81"/>
            <rFont val="ＭＳ Ｐゴシック"/>
            <family val="3"/>
            <charset val="128"/>
          </rPr>
          <t>注:</t>
        </r>
        <r>
          <rPr>
            <sz val="9"/>
            <color indexed="81"/>
            <rFont val="ＭＳ Ｐゴシック"/>
            <family val="3"/>
            <charset val="128"/>
          </rPr>
          <t xml:space="preserve">
選管登録上の略称は「人民党」を更に付しているが、選挙時以外は一般にMDNPと呼ばれた。</t>
        </r>
      </text>
    </comment>
  </commentList>
</comments>
</file>

<file path=xl/sharedStrings.xml><?xml version="1.0" encoding="utf-8"?>
<sst xmlns="http://schemas.openxmlformats.org/spreadsheetml/2006/main" count="1303" uniqueCount="831">
  <si>
    <t>第一回投票投票用紙配布（投票者）数</t>
    <rPh sb="0" eb="3">
      <t>ダイイッカイ</t>
    </rPh>
    <rPh sb="3" eb="5">
      <t>トウヒョウ</t>
    </rPh>
    <rPh sb="5" eb="7">
      <t>トウヒョウ</t>
    </rPh>
    <rPh sb="7" eb="9">
      <t>ヨウシ</t>
    </rPh>
    <rPh sb="9" eb="11">
      <t>ハイフ</t>
    </rPh>
    <rPh sb="12" eb="15">
      <t>トウヒョウシャ</t>
    </rPh>
    <rPh sb="16" eb="17">
      <t>スウ</t>
    </rPh>
    <phoneticPr fontId="3"/>
  </si>
  <si>
    <t>ミエープ（ハンガリー正義・生活党）＝ヨッビク（ヨッビク・ハンガリーのための運動）が第三の道</t>
    <rPh sb="10" eb="12">
      <t>セイギ</t>
    </rPh>
    <rPh sb="13" eb="15">
      <t>セイカツ</t>
    </rPh>
    <rPh sb="15" eb="16">
      <t>トウ</t>
    </rPh>
    <rPh sb="37" eb="39">
      <t>ウンドウ</t>
    </rPh>
    <rPh sb="41" eb="43">
      <t>ダイサン</t>
    </rPh>
    <rPh sb="44" eb="45">
      <t>ミチ</t>
    </rPh>
    <phoneticPr fontId="3"/>
  </si>
  <si>
    <t>LPSZ VP</t>
    <phoneticPr fontId="3"/>
  </si>
  <si>
    <t>政治史研究所運営のホームページ</t>
    <rPh sb="0" eb="2">
      <t>セイジ</t>
    </rPh>
    <rPh sb="2" eb="6">
      <t>シケンキュウジョ</t>
    </rPh>
    <rPh sb="6" eb="8">
      <t>ウンエイ</t>
    </rPh>
    <phoneticPr fontId="3"/>
  </si>
  <si>
    <t>各政党のホームページ</t>
    <rPh sb="0" eb="3">
      <t>カクセイトウ</t>
    </rPh>
    <phoneticPr fontId="3"/>
  </si>
  <si>
    <t>政党概要に記載</t>
    <rPh sb="0" eb="2">
      <t>セイトウ</t>
    </rPh>
    <rPh sb="2" eb="4">
      <t>ガイヨウ</t>
    </rPh>
    <rPh sb="5" eb="7">
      <t>キサイ</t>
    </rPh>
    <phoneticPr fontId="3"/>
  </si>
  <si>
    <t>学生の自主コレギウム（寄宿舎）を拠点に設立</t>
    <rPh sb="0" eb="2">
      <t>ガクセイ</t>
    </rPh>
    <rPh sb="3" eb="5">
      <t>ジシュ</t>
    </rPh>
    <rPh sb="11" eb="14">
      <t>キシュクシャ</t>
    </rPh>
    <rPh sb="16" eb="18">
      <t>キョテン</t>
    </rPh>
    <rPh sb="19" eb="21">
      <t>セツリツ</t>
    </rPh>
    <phoneticPr fontId="3"/>
  </si>
  <si>
    <t>略称（主要政党の一般的な呼称の発音）</t>
    <rPh sb="0" eb="2">
      <t>リャクショウ</t>
    </rPh>
    <rPh sb="3" eb="5">
      <t>シュヨウ</t>
    </rPh>
    <rPh sb="5" eb="7">
      <t>セイトウ</t>
    </rPh>
    <rPh sb="8" eb="11">
      <t>イッパンテキ</t>
    </rPh>
    <rPh sb="12" eb="14">
      <t>コショウ</t>
    </rPh>
    <rPh sb="15" eb="17">
      <t>ハツオン</t>
    </rPh>
    <phoneticPr fontId="3"/>
  </si>
  <si>
    <t>政党（実質的な選挙連合）</t>
    <rPh sb="0" eb="2">
      <t>セイトウ</t>
    </rPh>
    <rPh sb="3" eb="6">
      <t>ジッシツテキ</t>
    </rPh>
    <rPh sb="7" eb="9">
      <t>センキョ</t>
    </rPh>
    <rPh sb="9" eb="11">
      <t>レンゴウ</t>
    </rPh>
    <phoneticPr fontId="3"/>
  </si>
  <si>
    <t>政党（当初は実質的な選挙連合）</t>
    <rPh sb="0" eb="2">
      <t>セイトウ</t>
    </rPh>
    <rPh sb="3" eb="5">
      <t>トウショ</t>
    </rPh>
    <rPh sb="6" eb="9">
      <t>ジッシツテキ</t>
    </rPh>
    <rPh sb="10" eb="12">
      <t>センキョ</t>
    </rPh>
    <rPh sb="12" eb="14">
      <t>レンゴウ</t>
    </rPh>
    <phoneticPr fontId="3"/>
  </si>
  <si>
    <t>各選挙に候補を立てた政党および個人区・比例区候補者（数）の一覧</t>
    <rPh sb="0" eb="1">
      <t>カク</t>
    </rPh>
    <rPh sb="1" eb="3">
      <t>センキョ</t>
    </rPh>
    <rPh sb="4" eb="6">
      <t>コウホ</t>
    </rPh>
    <rPh sb="7" eb="8">
      <t>タ</t>
    </rPh>
    <rPh sb="10" eb="12">
      <t>セイトウ</t>
    </rPh>
    <rPh sb="15" eb="17">
      <t>コジン</t>
    </rPh>
    <rPh sb="17" eb="18">
      <t>ク</t>
    </rPh>
    <rPh sb="19" eb="22">
      <t>ヒレイク</t>
    </rPh>
    <rPh sb="22" eb="25">
      <t>コウホシャ</t>
    </rPh>
    <rPh sb="26" eb="27">
      <t>スウ</t>
    </rPh>
    <rPh sb="29" eb="31">
      <t>イチラン</t>
    </rPh>
    <phoneticPr fontId="3"/>
  </si>
  <si>
    <t>議会開会時の会派構成</t>
    <rPh sb="0" eb="2">
      <t>ギカイ</t>
    </rPh>
    <rPh sb="2" eb="4">
      <t>カイカイ</t>
    </rPh>
    <rPh sb="4" eb="5">
      <t>ジ</t>
    </rPh>
    <rPh sb="6" eb="8">
      <t>カイハ</t>
    </rPh>
    <rPh sb="8" eb="10">
      <t>コウセイ</t>
    </rPh>
    <phoneticPr fontId="3"/>
  </si>
  <si>
    <t>日刊紙などによる</t>
    <rPh sb="0" eb="3">
      <t>ニッカンシ</t>
    </rPh>
    <phoneticPr fontId="3"/>
  </si>
  <si>
    <t>SZDSZ-FIDESZ-KDNP</t>
    <phoneticPr fontId="3"/>
  </si>
  <si>
    <t>FIDESZ-SZDSZ</t>
    <phoneticPr fontId="3"/>
  </si>
  <si>
    <t>SZDSZ-FIDESZ</t>
    <phoneticPr fontId="3"/>
  </si>
  <si>
    <t>LPSZ VP-AGRÁRSZÖV.-FIDESZ-SZDSZ</t>
    <phoneticPr fontId="3"/>
  </si>
  <si>
    <t>MDF-FIDESZ</t>
    <phoneticPr fontId="3"/>
  </si>
  <si>
    <t>自由民主連盟［＝ハンガリー自由党］</t>
    <rPh sb="0" eb="2">
      <t>ジユウ</t>
    </rPh>
    <rPh sb="2" eb="4">
      <t>ミンシュ</t>
    </rPh>
    <rPh sb="4" eb="6">
      <t>レンメイ</t>
    </rPh>
    <rPh sb="13" eb="16">
      <t>ジユウトウ</t>
    </rPh>
    <phoneticPr fontId="3"/>
  </si>
  <si>
    <t>［ハンガリー共産主義］労働者党</t>
    <rPh sb="6" eb="8">
      <t>キョウサン</t>
    </rPh>
    <rPh sb="8" eb="10">
      <t>シュギ</t>
    </rPh>
    <rPh sb="11" eb="15">
      <t>ロウドウシャトウ</t>
    </rPh>
    <phoneticPr fontId="3"/>
  </si>
  <si>
    <t>フィデス［＝ハンガリー市民党／ハンガリー市民連盟］</t>
    <rPh sb="11" eb="13">
      <t>シミン</t>
    </rPh>
    <rPh sb="13" eb="14">
      <t>トウ</t>
    </rPh>
    <rPh sb="20" eb="22">
      <t>シミン</t>
    </rPh>
    <rPh sb="22" eb="24">
      <t>レンメイ</t>
    </rPh>
    <phoneticPr fontId="3"/>
  </si>
  <si>
    <t>欧州議会選挙</t>
    <rPh sb="0" eb="2">
      <t>オウシュウ</t>
    </rPh>
    <rPh sb="2" eb="4">
      <t>ギカイ</t>
    </rPh>
    <rPh sb="4" eb="6">
      <t>センキョ</t>
    </rPh>
    <phoneticPr fontId="3"/>
  </si>
  <si>
    <t>国会選挙</t>
    <rPh sb="0" eb="2">
      <t>コッカイ</t>
    </rPh>
    <rPh sb="2" eb="4">
      <t>センキョ</t>
    </rPh>
    <phoneticPr fontId="3"/>
  </si>
  <si>
    <t>http://www.vokcentrum.hu/vtort90</t>
    <phoneticPr fontId="3"/>
  </si>
  <si>
    <t>http://www.vokscentrum.hu/vtort94</t>
    <phoneticPr fontId="3"/>
  </si>
  <si>
    <t>http://www.vokscentrum.hu/</t>
    <phoneticPr fontId="3"/>
  </si>
  <si>
    <t>http://www.valasztas.hu/ve/j21/j21a.htm</t>
    <phoneticPr fontId="3"/>
  </si>
  <si>
    <t>http://www.valasztas.hu/parval2002/ve02/ve/j21/j21a.htm</t>
    <phoneticPr fontId="3"/>
  </si>
  <si>
    <t>http://www.valasztas.hu/verwebhu/j21p.html</t>
    <phoneticPr fontId="3"/>
  </si>
  <si>
    <t>ハンガリーのための団結・中央党</t>
    <rPh sb="9" eb="11">
      <t>ダンケツ</t>
    </rPh>
    <rPh sb="12" eb="14">
      <t>チュウオウ</t>
    </rPh>
    <rPh sb="14" eb="15">
      <t>トウ</t>
    </rPh>
    <phoneticPr fontId="3"/>
  </si>
  <si>
    <t>農村・地方のための連盟</t>
    <rPh sb="0" eb="2">
      <t>ノウソン</t>
    </rPh>
    <rPh sb="3" eb="5">
      <t>チホウ</t>
    </rPh>
    <rPh sb="9" eb="11">
      <t>レンメイ</t>
    </rPh>
    <phoneticPr fontId="3"/>
  </si>
  <si>
    <t>選挙権／被選挙権</t>
    <rPh sb="0" eb="3">
      <t>センキョケン</t>
    </rPh>
    <rPh sb="4" eb="8">
      <t>ヒセンキョケン</t>
    </rPh>
    <phoneticPr fontId="3"/>
  </si>
  <si>
    <t>データの出典</t>
    <rPh sb="4" eb="6">
      <t>シュッテン</t>
    </rPh>
    <phoneticPr fontId="3"/>
  </si>
  <si>
    <t>選挙結果</t>
    <rPh sb="0" eb="2">
      <t>センキョ</t>
    </rPh>
    <rPh sb="2" eb="4">
      <t>ケッカ</t>
    </rPh>
    <phoneticPr fontId="3"/>
  </si>
  <si>
    <t>政党概要</t>
    <rPh sb="0" eb="2">
      <t>セイトウ</t>
    </rPh>
    <rPh sb="2" eb="4">
      <t>ガイヨウ</t>
    </rPh>
    <phoneticPr fontId="3"/>
  </si>
  <si>
    <t>少数民族条項</t>
    <rPh sb="0" eb="2">
      <t>ショウスウ</t>
    </rPh>
    <rPh sb="2" eb="4">
      <t>ミンゾク</t>
    </rPh>
    <rPh sb="4" eb="6">
      <t>ジョウコウ</t>
    </rPh>
    <phoneticPr fontId="3"/>
  </si>
  <si>
    <t>無し（少数民族自治制度有り）</t>
    <rPh sb="0" eb="1">
      <t>ナ</t>
    </rPh>
    <rPh sb="3" eb="5">
      <t>ショウスウ</t>
    </rPh>
    <rPh sb="5" eb="7">
      <t>ミンゾク</t>
    </rPh>
    <rPh sb="7" eb="9">
      <t>ジチ</t>
    </rPh>
    <rPh sb="9" eb="11">
      <t>セイド</t>
    </rPh>
    <rPh sb="11" eb="12">
      <t>ア</t>
    </rPh>
    <phoneticPr fontId="3"/>
  </si>
  <si>
    <t>投票率・得票率計算方法</t>
    <rPh sb="0" eb="3">
      <t>トウヒョウリツ</t>
    </rPh>
    <rPh sb="4" eb="7">
      <t>トクヒョウリツ</t>
    </rPh>
    <rPh sb="7" eb="9">
      <t>ケイサン</t>
    </rPh>
    <rPh sb="9" eb="11">
      <t>ホウホウ</t>
    </rPh>
    <phoneticPr fontId="3"/>
  </si>
  <si>
    <t>MDF</t>
    <phoneticPr fontId="3"/>
  </si>
  <si>
    <t>FKGP</t>
    <phoneticPr fontId="3"/>
  </si>
  <si>
    <t>FIDESZ</t>
    <phoneticPr fontId="3"/>
  </si>
  <si>
    <t>VP</t>
    <phoneticPr fontId="3"/>
  </si>
  <si>
    <t>AGRÁRSZÖV.</t>
    <phoneticPr fontId="3"/>
  </si>
  <si>
    <t>Somogyi Keresztény Koalició</t>
    <phoneticPr fontId="3"/>
  </si>
  <si>
    <t>MIÉP</t>
    <phoneticPr fontId="3"/>
  </si>
  <si>
    <t>MUNKÁSPÁRT</t>
    <phoneticPr fontId="3"/>
  </si>
  <si>
    <t>MSZDP</t>
    <phoneticPr fontId="3"/>
  </si>
  <si>
    <t>AGRÁRSZÖV.</t>
    <phoneticPr fontId="3"/>
  </si>
  <si>
    <t>FIDESZ-MDF</t>
    <phoneticPr fontId="3"/>
  </si>
  <si>
    <t>FIDESZ-KDNP</t>
    <phoneticPr fontId="3"/>
  </si>
  <si>
    <t>同上</t>
    <rPh sb="0" eb="1">
      <t>ドウ</t>
    </rPh>
    <rPh sb="1" eb="2">
      <t>ジョウ</t>
    </rPh>
    <phoneticPr fontId="3"/>
  </si>
  <si>
    <t>組織の種別</t>
    <rPh sb="0" eb="2">
      <t>ソシキ</t>
    </rPh>
    <rPh sb="3" eb="5">
      <t>シュベツ</t>
    </rPh>
    <phoneticPr fontId="3"/>
  </si>
  <si>
    <t>政党名称（ハンガリー語）</t>
    <rPh sb="0" eb="2">
      <t>セイトウ</t>
    </rPh>
    <rPh sb="2" eb="4">
      <t>メイショウ</t>
    </rPh>
    <rPh sb="10" eb="11">
      <t>ゴ</t>
    </rPh>
    <phoneticPr fontId="3"/>
  </si>
  <si>
    <t>欧州議会での所属会派</t>
    <rPh sb="0" eb="2">
      <t>オウシュウ</t>
    </rPh>
    <rPh sb="2" eb="4">
      <t>ギカイ</t>
    </rPh>
    <rPh sb="6" eb="8">
      <t>ショゾク</t>
    </rPh>
    <rPh sb="8" eb="10">
      <t>カイハ</t>
    </rPh>
    <phoneticPr fontId="3"/>
  </si>
  <si>
    <t>その他</t>
    <rPh sb="2" eb="3">
      <t>タ</t>
    </rPh>
    <phoneticPr fontId="3"/>
  </si>
  <si>
    <t>ハンガリー議会選挙結果</t>
    <rPh sb="5" eb="7">
      <t>ギカイ</t>
    </rPh>
    <rPh sb="7" eb="9">
      <t>センキョ</t>
    </rPh>
    <rPh sb="9" eb="11">
      <t>ケッカ</t>
    </rPh>
    <phoneticPr fontId="3"/>
  </si>
  <si>
    <t>第一回投票（個人区）登録有権者数＊</t>
    <rPh sb="0" eb="3">
      <t>ダイイッカイ</t>
    </rPh>
    <rPh sb="3" eb="5">
      <t>トウヒョウ</t>
    </rPh>
    <rPh sb="6" eb="8">
      <t>コジン</t>
    </rPh>
    <rPh sb="8" eb="9">
      <t>ク</t>
    </rPh>
    <rPh sb="10" eb="12">
      <t>トウロク</t>
    </rPh>
    <rPh sb="12" eb="15">
      <t>ユウケンシャ</t>
    </rPh>
    <rPh sb="15" eb="16">
      <t>スウ</t>
    </rPh>
    <phoneticPr fontId="3"/>
  </si>
  <si>
    <t>第一回投票（個人区）投票率＊</t>
    <rPh sb="0" eb="3">
      <t>ダイイッカイ</t>
    </rPh>
    <rPh sb="3" eb="5">
      <t>トウヒョウ</t>
    </rPh>
    <rPh sb="6" eb="8">
      <t>コジン</t>
    </rPh>
    <rPh sb="8" eb="9">
      <t>ク</t>
    </rPh>
    <rPh sb="10" eb="13">
      <t>トウヒョウリツ</t>
    </rPh>
    <phoneticPr fontId="3"/>
  </si>
  <si>
    <t>第一回投票（比例区）登録有権者数＊</t>
    <rPh sb="0" eb="3">
      <t>ダイイッカイ</t>
    </rPh>
    <rPh sb="3" eb="5">
      <t>トウヒョウ</t>
    </rPh>
    <rPh sb="6" eb="9">
      <t>ヒレイク</t>
    </rPh>
    <rPh sb="10" eb="12">
      <t>トウロク</t>
    </rPh>
    <rPh sb="12" eb="15">
      <t>ユウケンシャ</t>
    </rPh>
    <rPh sb="15" eb="16">
      <t>スウ</t>
    </rPh>
    <phoneticPr fontId="3"/>
  </si>
  <si>
    <t>第一回投票（比例区）投票率＊</t>
    <rPh sb="0" eb="1">
      <t>ダイ</t>
    </rPh>
    <rPh sb="1" eb="2">
      <t>1</t>
    </rPh>
    <rPh sb="2" eb="3">
      <t>カイ</t>
    </rPh>
    <rPh sb="3" eb="5">
      <t>トウヒョウ</t>
    </rPh>
    <rPh sb="6" eb="9">
      <t>ヒレイク</t>
    </rPh>
    <rPh sb="10" eb="13">
      <t>トウヒョウリツ</t>
    </rPh>
    <phoneticPr fontId="3"/>
  </si>
  <si>
    <t>SZDP (Szociáldemokrata Párt)</t>
    <phoneticPr fontId="3"/>
  </si>
  <si>
    <t>MSZP (PES)</t>
    <phoneticPr fontId="3"/>
  </si>
  <si>
    <t>SZDSZ (ELDR(ALDE))</t>
    <phoneticPr fontId="3"/>
  </si>
  <si>
    <t>MDF (EPP-ED)</t>
    <phoneticPr fontId="3"/>
  </si>
  <si>
    <r>
      <t>政党（</t>
    </r>
    <r>
      <rPr>
        <sz val="11"/>
        <rFont val="ＭＳ Ｐゴシック"/>
        <family val="3"/>
        <charset val="128"/>
      </rPr>
      <t>所属会派）</t>
    </r>
    <rPh sb="0" eb="2">
      <t>セイトウ</t>
    </rPh>
    <rPh sb="3" eb="5">
      <t>ショゾク</t>
    </rPh>
    <rPh sb="5" eb="7">
      <t>カイハ</t>
    </rPh>
    <phoneticPr fontId="3"/>
  </si>
  <si>
    <t>Az 1990-ben megválasztott országgyűlés almanachja (Budapest: Magyar Országgyűlés, 1992), 552-553. old.</t>
    <phoneticPr fontId="3"/>
  </si>
  <si>
    <t xml:space="preserve">Az 1994-ben megválasztott országgyűlés almanachja (Budapest: Magyar Országgyűlés, 1996), 684. old. 3. jgyz. </t>
    <phoneticPr fontId="3"/>
  </si>
  <si>
    <t>Fidesz-Keresztény Demokrata Néppárt</t>
    <phoneticPr fontId="3"/>
  </si>
  <si>
    <t>フィデス＝キリスト教民主人民党</t>
    <rPh sb="9" eb="10">
      <t>キョウ</t>
    </rPh>
    <rPh sb="10" eb="12">
      <t>ミンシュ</t>
    </rPh>
    <rPh sb="12" eb="15">
      <t>ジンミントウ</t>
    </rPh>
    <phoneticPr fontId="3"/>
  </si>
  <si>
    <t>Fidesz-Christian Democratic People's Party</t>
    <phoneticPr fontId="3"/>
  </si>
  <si>
    <t>Fidesz-Magyar Demokrata Fórum</t>
    <phoneticPr fontId="3"/>
  </si>
  <si>
    <t>フィデス＝ハンガリー民主フォーラム</t>
    <rPh sb="10" eb="12">
      <t>ミンシュ</t>
    </rPh>
    <phoneticPr fontId="3"/>
  </si>
  <si>
    <t>Fidesz-Hungarian Democratic Forum</t>
    <phoneticPr fontId="3"/>
  </si>
  <si>
    <t>□</t>
    <phoneticPr fontId="3"/>
  </si>
  <si>
    <t>Jobbik</t>
    <phoneticPr fontId="3"/>
  </si>
  <si>
    <t>第一回投票（個人区）有効投票数＊</t>
    <rPh sb="0" eb="3">
      <t>ダイイッカイ</t>
    </rPh>
    <rPh sb="3" eb="5">
      <t>トウヒョウ</t>
    </rPh>
    <rPh sb="6" eb="8">
      <t>コジン</t>
    </rPh>
    <rPh sb="8" eb="9">
      <t>ク</t>
    </rPh>
    <rPh sb="10" eb="12">
      <t>ユウコウ</t>
    </rPh>
    <rPh sb="12" eb="15">
      <t>トウヒョウスウ</t>
    </rPh>
    <phoneticPr fontId="3"/>
  </si>
  <si>
    <t>第一回投票（比例区）有効投票数＊</t>
    <rPh sb="0" eb="3">
      <t>ダイイッカイ</t>
    </rPh>
    <rPh sb="3" eb="5">
      <t>トウヒョウ</t>
    </rPh>
    <rPh sb="6" eb="9">
      <t>ヒレイク</t>
    </rPh>
    <rPh sb="10" eb="12">
      <t>ユウコウ</t>
    </rPh>
    <rPh sb="12" eb="15">
      <t>トウヒョウスウ</t>
    </rPh>
    <phoneticPr fontId="3"/>
  </si>
  <si>
    <t>Független Kisgazadapárt [Független 
Kisgazda-, Földmunkás-, és Polgári Párt]</t>
    <phoneticPr fontId="3"/>
  </si>
  <si>
    <t>［◎］</t>
    <phoneticPr fontId="3"/>
  </si>
  <si>
    <t>Vállalkozók Pártja</t>
    <phoneticPr fontId="3"/>
  </si>
  <si>
    <t>Liberális Polgári Szövetség Vállalkozók 
Pártja</t>
    <phoneticPr fontId="3"/>
  </si>
  <si>
    <t>LPSZ VP</t>
    <phoneticPr fontId="3"/>
  </si>
  <si>
    <t>企業家党</t>
    <rPh sb="0" eb="3">
      <t>キギョウカ</t>
    </rPh>
    <rPh sb="3" eb="4">
      <t>トウ</t>
    </rPh>
    <phoneticPr fontId="3"/>
  </si>
  <si>
    <t>自由市民連盟企業家党</t>
    <phoneticPr fontId="3"/>
  </si>
  <si>
    <t>Entrepreneurs' Party</t>
    <phoneticPr fontId="3"/>
  </si>
  <si>
    <t>Liberal Civic Alliance Entrepreneurs' Party</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</si>
  <si>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</si>
  <si>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</si>
  <si>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</si>
  <si>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</si>
  <si>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</si>
  <si>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</si>
  <si>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</si>
  <si>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</si>
  <si>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</si>
  <si>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</si>
  <si>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</si>
  <si>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</si>
  <si>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</si>
  <si>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</si>
  <si>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</si>
  <si>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第一回投票（個人区）投票数＊</t>
    <rPh sb="0" eb="3">
      <t>ダイイッカイ</t>
    </rPh>
    <rPh sb="3" eb="5">
      <t>トウヒョウ</t>
    </rPh>
    <rPh sb="6" eb="8">
      <t>コジン</t>
    </rPh>
    <rPh sb="8" eb="9">
      <t>ク</t>
    </rPh>
    <rPh sb="10" eb="12">
      <t>トウヒョウ</t>
    </rPh>
    <rPh sb="12" eb="13">
      <t>スウ</t>
    </rPh>
    <phoneticPr fontId="3"/>
  </si>
  <si>
    <t>第一回投票（比例区）投票数＊</t>
    <rPh sb="0" eb="1">
      <t>ダイ</t>
    </rPh>
    <rPh sb="1" eb="2">
      <t>1</t>
    </rPh>
    <rPh sb="2" eb="3">
      <t>カイ</t>
    </rPh>
    <rPh sb="3" eb="5">
      <t>トウヒョウ</t>
    </rPh>
    <rPh sb="6" eb="9">
      <t>ヒレイク</t>
    </rPh>
    <rPh sb="10" eb="12">
      <t>トウヒョウ</t>
    </rPh>
    <rPh sb="12" eb="13">
      <t>カズ</t>
    </rPh>
    <phoneticPr fontId="3"/>
  </si>
  <si>
    <t>第二回投票投票用紙配布（投票者）数</t>
    <rPh sb="0" eb="3">
      <t>ダイニカイ</t>
    </rPh>
    <rPh sb="3" eb="5">
      <t>トウヒョウ</t>
    </rPh>
    <rPh sb="5" eb="7">
      <t>トウヒョウ</t>
    </rPh>
    <rPh sb="7" eb="9">
      <t>ヨウシ</t>
    </rPh>
    <rPh sb="9" eb="11">
      <t>ハイフ</t>
    </rPh>
    <rPh sb="12" eb="15">
      <t>トウヒョウシャ</t>
    </rPh>
    <rPh sb="16" eb="17">
      <t>カズ</t>
    </rPh>
    <phoneticPr fontId="3"/>
  </si>
  <si>
    <t>第一回投票投票用紙配布（投票者）数</t>
    <rPh sb="0" eb="1">
      <t>ダイ</t>
    </rPh>
    <rPh sb="1" eb="2">
      <t>1</t>
    </rPh>
    <rPh sb="2" eb="3">
      <t>カイ</t>
    </rPh>
    <rPh sb="3" eb="5">
      <t>トウヒョウ</t>
    </rPh>
    <rPh sb="5" eb="7">
      <t>トウヒョウ</t>
    </rPh>
    <rPh sb="7" eb="9">
      <t>ヨウシ</t>
    </rPh>
    <rPh sb="9" eb="11">
      <t>ハイフ</t>
    </rPh>
    <rPh sb="12" eb="14">
      <t>トウヒョウ</t>
    </rPh>
    <rPh sb="14" eb="15">
      <t>シャ</t>
    </rPh>
    <rPh sb="16" eb="17">
      <t>カズ</t>
    </rPh>
    <phoneticPr fontId="3"/>
  </si>
  <si>
    <t>第一回投票投票用紙配布（投票者）数</t>
    <rPh sb="0" eb="1">
      <t>ダイ</t>
    </rPh>
    <rPh sb="1" eb="2">
      <t>1</t>
    </rPh>
    <rPh sb="2" eb="3">
      <t>カイ</t>
    </rPh>
    <rPh sb="3" eb="5">
      <t>トウヒョウ</t>
    </rPh>
    <rPh sb="5" eb="7">
      <t>トウヒョウ</t>
    </rPh>
    <rPh sb="7" eb="9">
      <t>ヨウシ</t>
    </rPh>
    <rPh sb="9" eb="11">
      <t>ハイフ</t>
    </rPh>
    <rPh sb="12" eb="15">
      <t>トウヒョウシャ</t>
    </rPh>
    <rPh sb="16" eb="17">
      <t>カズ</t>
    </rPh>
    <phoneticPr fontId="3"/>
  </si>
  <si>
    <t>第一回投票（個人区）投票数</t>
    <rPh sb="0" eb="3">
      <t>ダイイッカイ</t>
    </rPh>
    <rPh sb="3" eb="5">
      <t>トウヒョウ</t>
    </rPh>
    <rPh sb="6" eb="8">
      <t>コジン</t>
    </rPh>
    <rPh sb="8" eb="9">
      <t>ク</t>
    </rPh>
    <rPh sb="10" eb="13">
      <t>トウヒョウスウ</t>
    </rPh>
    <phoneticPr fontId="3"/>
  </si>
  <si>
    <t>第一回投票（比例区）投票数＊</t>
    <rPh sb="0" eb="3">
      <t>ダイイッカイ</t>
    </rPh>
    <rPh sb="3" eb="5">
      <t>トウヒョウ</t>
    </rPh>
    <rPh sb="6" eb="9">
      <t>ヒレイク</t>
    </rPh>
    <rPh sb="10" eb="13">
      <t>トウヒョウスウ</t>
    </rPh>
    <phoneticPr fontId="3"/>
  </si>
  <si>
    <t>第一回投票（比例区）有効投票率</t>
    <rPh sb="0" eb="3">
      <t>ダイイッカイ</t>
    </rPh>
    <rPh sb="3" eb="5">
      <t>トウヒョウ</t>
    </rPh>
    <rPh sb="6" eb="9">
      <t>ヒレイク</t>
    </rPh>
    <rPh sb="10" eb="12">
      <t>ユウコウ</t>
    </rPh>
    <rPh sb="12" eb="15">
      <t>トウヒョウリツ</t>
    </rPh>
    <phoneticPr fontId="3"/>
  </si>
  <si>
    <t>第二回投票投票用紙配布数</t>
    <rPh sb="0" eb="3">
      <t>ダイニカイ</t>
    </rPh>
    <rPh sb="3" eb="5">
      <t>トウヒョウ</t>
    </rPh>
    <rPh sb="5" eb="7">
      <t>トウヒョウ</t>
    </rPh>
    <rPh sb="7" eb="9">
      <t>ヨウシ</t>
    </rPh>
    <rPh sb="9" eb="11">
      <t>ハイフ</t>
    </rPh>
    <rPh sb="11" eb="12">
      <t>スウ</t>
    </rPh>
    <phoneticPr fontId="3"/>
  </si>
  <si>
    <t>第一回投票（個人区）投票数＊</t>
    <rPh sb="0" eb="3">
      <t>ダイイッカイ</t>
    </rPh>
    <rPh sb="3" eb="5">
      <t>トウヒョウ</t>
    </rPh>
    <rPh sb="6" eb="8">
      <t>コジン</t>
    </rPh>
    <rPh sb="8" eb="9">
      <t>ク</t>
    </rPh>
    <rPh sb="10" eb="13">
      <t>トウヒョウスウ</t>
    </rPh>
    <phoneticPr fontId="3"/>
  </si>
  <si>
    <t>第二回投票（個人区）投票数＊</t>
    <rPh sb="0" eb="3">
      <t>ダイニカイ</t>
    </rPh>
    <rPh sb="3" eb="5">
      <t>トウヒョウ</t>
    </rPh>
    <rPh sb="6" eb="8">
      <t>コジン</t>
    </rPh>
    <rPh sb="8" eb="9">
      <t>ク</t>
    </rPh>
    <rPh sb="10" eb="13">
      <t>トウヒョウスウ</t>
    </rPh>
    <phoneticPr fontId="3"/>
  </si>
  <si>
    <t>投票用紙配布（投票者）数</t>
    <rPh sb="0" eb="2">
      <t>トウヒョウ</t>
    </rPh>
    <rPh sb="2" eb="4">
      <t>ヨウシ</t>
    </rPh>
    <rPh sb="4" eb="6">
      <t>ハイフ</t>
    </rPh>
    <rPh sb="7" eb="10">
      <t>トウヒョウシャ</t>
    </rPh>
    <rPh sb="11" eb="12">
      <t>カズ</t>
    </rPh>
    <phoneticPr fontId="3"/>
  </si>
  <si>
    <t>投票数＊</t>
  </si>
  <si>
    <r>
      <t>国会議員による間接選挙；秘密投票；当選には、第一回投票では、議員の</t>
    </r>
    <r>
      <rPr>
        <sz val="11"/>
        <rFont val="Times New Roman"/>
        <family val="1"/>
      </rPr>
      <t>2/3</t>
    </r>
    <r>
      <rPr>
        <sz val="11"/>
        <rFont val="ＭＳ Ｐゴシック"/>
        <family val="3"/>
        <charset val="128"/>
      </rPr>
      <t>以上の票が必要；第二回投票では、新たに推薦手続きを行った後に、同様に議員の</t>
    </r>
    <r>
      <rPr>
        <sz val="11"/>
        <rFont val="Times New Roman"/>
        <family val="1"/>
      </rPr>
      <t>2/3</t>
    </r>
    <r>
      <rPr>
        <sz val="11"/>
        <rFont val="ＭＳ Ｐゴシック"/>
        <family val="3"/>
        <charset val="128"/>
      </rPr>
      <t>以上の票で当選；第三回投票は、第二回投票の上位候補</t>
    </r>
    <r>
      <rPr>
        <sz val="11"/>
        <rFont val="Times New Roman"/>
        <family val="1"/>
      </rPr>
      <t>2</t>
    </r>
    <r>
      <rPr>
        <sz val="11"/>
        <rFont val="ＭＳ Ｐゴシック"/>
        <family val="3"/>
        <charset val="128"/>
      </rPr>
      <t>者間の決選投票で、（投票に参加した議員の数に関わりなく）票の多数で当選する</t>
    </r>
    <phoneticPr fontId="3"/>
  </si>
  <si>
    <t>FIDESZ-KDNP-VP</t>
    <phoneticPr fontId="3"/>
  </si>
  <si>
    <t>▲</t>
  </si>
  <si>
    <t>☆</t>
  </si>
  <si>
    <t>◎</t>
  </si>
  <si>
    <t>Lehet Más a Polittika</t>
    <phoneticPr fontId="3"/>
  </si>
  <si>
    <t>違う政治が可能</t>
    <rPh sb="0" eb="1">
      <t>チガ</t>
    </rPh>
    <rPh sb="2" eb="4">
      <t>セイジ</t>
    </rPh>
    <rPh sb="5" eb="7">
      <t>カノウ</t>
    </rPh>
    <phoneticPr fontId="3"/>
  </si>
  <si>
    <t>http://lehetmas.hu/</t>
    <phoneticPr fontId="3"/>
  </si>
  <si>
    <t>Politics Can be Different</t>
    <phoneticPr fontId="3"/>
  </si>
  <si>
    <t>市民運動活動家らが設立</t>
    <rPh sb="0" eb="2">
      <t>シミン</t>
    </rPh>
    <rPh sb="2" eb="4">
      <t>ウンドウ</t>
    </rPh>
    <rPh sb="4" eb="7">
      <t>カツドウカ</t>
    </rPh>
    <rPh sb="9" eb="11">
      <t>セツリツ</t>
    </rPh>
    <phoneticPr fontId="3"/>
  </si>
  <si>
    <t>http://vallalkozokpartja.hu/</t>
    <phoneticPr fontId="3"/>
  </si>
  <si>
    <t>http://www.valasztas.hu/hu/parval2010/351/351_0_index.html</t>
    <phoneticPr fontId="3"/>
  </si>
  <si>
    <r>
      <t>各党（候補者名簿）の得票率は、地区名簿選挙区（＝比例区）での得票の集計数を同有効投票総数で割ることで算出される（阻止条項の適用はこの数値による）；投票率は、（選挙法上の明文規程はないが、）「投票所に現れた投票者」の数（投票用紙配布数に同じ）を登録有権者数で割ることで算出（但し、</t>
    </r>
    <r>
      <rPr>
        <sz val="11"/>
        <rFont val="Times New Roman"/>
        <family val="1"/>
      </rPr>
      <t>1990</t>
    </r>
    <r>
      <rPr>
        <sz val="11"/>
        <rFont val="ＭＳ Ｐゴシック"/>
        <family val="3"/>
        <charset val="128"/>
      </rPr>
      <t>年選挙のみは、実際に票を投じた人の数しか分かっていないため、これを割っている）；選管の公表している有効投票率の分母は、投票率の分子（投票用紙配布数＝有効投票数＋無効投票数＋持ち帰られた票数）に同じ</t>
    </r>
    <phoneticPr fontId="3"/>
  </si>
  <si>
    <t>議席数＊</t>
    <rPh sb="0" eb="3">
      <t>ギセキスウ</t>
    </rPh>
    <phoneticPr fontId="3"/>
  </si>
  <si>
    <t>SOMOGYÉRT</t>
    <phoneticPr fontId="3"/>
  </si>
  <si>
    <t>第二回投票の行われた選挙区の登録有権者数＊</t>
    <rPh sb="0" eb="3">
      <t>ダイニカイ</t>
    </rPh>
    <rPh sb="3" eb="5">
      <t>トウヒョウ</t>
    </rPh>
    <rPh sb="6" eb="7">
      <t>オコナ</t>
    </rPh>
    <rPh sb="10" eb="13">
      <t>センキョク</t>
    </rPh>
    <rPh sb="14" eb="16">
      <t>トウロク</t>
    </rPh>
    <rPh sb="16" eb="19">
      <t>ユウケンシャ</t>
    </rPh>
    <phoneticPr fontId="3"/>
  </si>
  <si>
    <r>
      <t>1989. évi XXXIV. törvény;
1994. évi III. törvény</t>
    </r>
    <r>
      <rPr>
        <sz val="11"/>
        <rFont val="ＭＳ Ｐゴシック"/>
        <family val="3"/>
        <charset val="128"/>
      </rPr>
      <t>などにより修正</t>
    </r>
    <rPh sb="53" eb="55">
      <t>シュウセイ</t>
    </rPh>
    <phoneticPr fontId="3"/>
  </si>
  <si>
    <r>
      <t>成人（</t>
    </r>
    <r>
      <rPr>
        <sz val="11"/>
        <rFont val="Times New Roman"/>
        <family val="1"/>
      </rPr>
      <t>18</t>
    </r>
    <r>
      <rPr>
        <sz val="11"/>
        <rFont val="ＭＳ Ｐゴシック"/>
        <family val="3"/>
        <charset val="128"/>
      </rPr>
      <t>歳以上）</t>
    </r>
    <rPh sb="0" eb="2">
      <t>セイジン</t>
    </rPh>
    <rPh sb="5" eb="6">
      <t>サイ</t>
    </rPh>
    <rPh sb="6" eb="8">
      <t>イジョウ</t>
    </rPh>
    <phoneticPr fontId="3"/>
  </si>
  <si>
    <r>
      <t>成人（</t>
    </r>
    <r>
      <rPr>
        <sz val="11"/>
        <rFont val="Times New Roman"/>
        <family val="1"/>
      </rPr>
      <t>18</t>
    </r>
    <r>
      <rPr>
        <sz val="11"/>
        <rFont val="ＭＳ Ｐゴシック"/>
        <family val="3"/>
        <charset val="128"/>
      </rPr>
      <t>歳以上）の</t>
    </r>
    <r>
      <rPr>
        <sz val="11"/>
        <rFont val="Times New Roman"/>
        <family val="1"/>
      </rPr>
      <t>EU</t>
    </r>
    <r>
      <rPr>
        <sz val="11"/>
        <rFont val="ＭＳ Ｐゴシック"/>
        <family val="3"/>
        <charset val="128"/>
      </rPr>
      <t>市民</t>
    </r>
    <rPh sb="0" eb="2">
      <t>セイジン</t>
    </rPh>
    <rPh sb="5" eb="6">
      <t>サイ</t>
    </rPh>
    <rPh sb="6" eb="8">
      <t>イジョウ</t>
    </rPh>
    <rPh sb="12" eb="14">
      <t>シミン</t>
    </rPh>
    <phoneticPr fontId="3"/>
  </si>
  <si>
    <r>
      <t>4</t>
    </r>
    <r>
      <rPr>
        <sz val="11"/>
        <rFont val="ＭＳ Ｐゴシック"/>
        <family val="3"/>
        <charset val="128"/>
      </rPr>
      <t>年（一定の条件下で大統領に解散権有り）</t>
    </r>
    <rPh sb="1" eb="2">
      <t>ネン</t>
    </rPh>
    <rPh sb="3" eb="5">
      <t>イッテイ</t>
    </rPh>
    <rPh sb="6" eb="9">
      <t>ジョウケンカ</t>
    </rPh>
    <rPh sb="10" eb="13">
      <t>ダイトウリョウ</t>
    </rPh>
    <rPh sb="14" eb="17">
      <t>カイサンケン</t>
    </rPh>
    <rPh sb="17" eb="18">
      <t>ア</t>
    </rPh>
    <phoneticPr fontId="3"/>
  </si>
  <si>
    <r>
      <t>5</t>
    </r>
    <r>
      <rPr>
        <sz val="11"/>
        <rFont val="ＭＳ Ｐゴシック"/>
        <family val="3"/>
        <charset val="128"/>
      </rPr>
      <t>年</t>
    </r>
    <rPh sb="1" eb="2">
      <t>ネン</t>
    </rPh>
    <phoneticPr fontId="3"/>
  </si>
  <si>
    <r>
      <t>176</t>
    </r>
    <r>
      <rPr>
        <sz val="11"/>
        <rFont val="ＭＳ Ｐゴシック"/>
        <family val="3"/>
        <charset val="128"/>
      </rPr>
      <t>小選挙区</t>
    </r>
    <rPh sb="3" eb="7">
      <t>ショウセンキョク</t>
    </rPh>
    <phoneticPr fontId="3"/>
  </si>
  <si>
    <r>
      <t>20</t>
    </r>
    <r>
      <rPr>
        <sz val="11"/>
        <rFont val="ＭＳ Ｐゴシック"/>
        <family val="3"/>
        <charset val="128"/>
      </rPr>
      <t>選挙区（</t>
    </r>
    <r>
      <rPr>
        <sz val="11"/>
        <rFont val="Times New Roman"/>
        <family val="1"/>
      </rPr>
      <t>19</t>
    </r>
    <r>
      <rPr>
        <sz val="11"/>
        <rFont val="ＭＳ Ｐゴシック"/>
        <family val="3"/>
        <charset val="128"/>
      </rPr>
      <t>県＋首都）</t>
    </r>
    <rPh sb="2" eb="5">
      <t>センキョク</t>
    </rPh>
    <rPh sb="8" eb="9">
      <t>ケン</t>
    </rPh>
    <rPh sb="10" eb="12">
      <t>シュト</t>
    </rPh>
    <phoneticPr fontId="3"/>
  </si>
  <si>
    <r>
      <t>全国</t>
    </r>
    <r>
      <rPr>
        <sz val="11"/>
        <rFont val="Times New Roman"/>
        <family val="1"/>
      </rPr>
      <t>1</t>
    </r>
    <r>
      <rPr>
        <sz val="11"/>
        <rFont val="ＭＳ Ｐゴシック"/>
        <family val="3"/>
        <charset val="128"/>
      </rPr>
      <t>選挙区</t>
    </r>
    <rPh sb="0" eb="2">
      <t>ゼンコク</t>
    </rPh>
    <rPh sb="3" eb="5">
      <t>センキョ</t>
    </rPh>
    <rPh sb="5" eb="6">
      <t>ク</t>
    </rPh>
    <phoneticPr fontId="3"/>
  </si>
  <si>
    <r>
      <t>一人二票（個人選挙区一票、地区名簿選挙区一票）；立候補は</t>
    </r>
    <r>
      <rPr>
        <sz val="11"/>
        <rFont val="Times New Roman"/>
        <family val="1"/>
      </rPr>
      <t>1</t>
    </r>
    <r>
      <rPr>
        <sz val="11"/>
        <rFont val="ＭＳ Ｐゴシック"/>
        <family val="3"/>
        <charset val="128"/>
      </rPr>
      <t>個人選挙区、</t>
    </r>
    <r>
      <rPr>
        <sz val="11"/>
        <rFont val="Times New Roman"/>
        <family val="1"/>
      </rPr>
      <t>1</t>
    </r>
    <r>
      <rPr>
        <sz val="11"/>
        <rFont val="ＭＳ Ｐゴシック"/>
        <family val="3"/>
        <charset val="128"/>
      </rPr>
      <t>地区名簿選挙区、全国名簿で可能で、三者は重複可能であり、議席は上記の順で獲得したものとされ、議席を既に獲得した候補は名簿から除外される（名簿内では他の候補の順位が繰り上がる）</t>
    </r>
    <rPh sb="0" eb="2">
      <t>ヒトリ</t>
    </rPh>
    <rPh sb="2" eb="3">
      <t>ニ</t>
    </rPh>
    <rPh sb="3" eb="4">
      <t>ヒョウ</t>
    </rPh>
    <rPh sb="5" eb="7">
      <t>コジン</t>
    </rPh>
    <rPh sb="7" eb="9">
      <t>センキョ</t>
    </rPh>
    <rPh sb="9" eb="10">
      <t>ク</t>
    </rPh>
    <rPh sb="10" eb="11">
      <t>イチ</t>
    </rPh>
    <rPh sb="11" eb="12">
      <t>ヒョウ</t>
    </rPh>
    <rPh sb="13" eb="15">
      <t>チク</t>
    </rPh>
    <rPh sb="15" eb="17">
      <t>メイボ</t>
    </rPh>
    <rPh sb="17" eb="20">
      <t>センキョク</t>
    </rPh>
    <rPh sb="20" eb="21">
      <t>イチ</t>
    </rPh>
    <rPh sb="21" eb="22">
      <t>ヒョウ</t>
    </rPh>
    <rPh sb="24" eb="27">
      <t>リッコウホ</t>
    </rPh>
    <rPh sb="29" eb="31">
      <t>コジン</t>
    </rPh>
    <rPh sb="31" eb="34">
      <t>センキョク</t>
    </rPh>
    <rPh sb="36" eb="38">
      <t>チク</t>
    </rPh>
    <rPh sb="38" eb="40">
      <t>メイボ</t>
    </rPh>
    <rPh sb="40" eb="43">
      <t>センキョク</t>
    </rPh>
    <rPh sb="44" eb="46">
      <t>ゼンコク</t>
    </rPh>
    <rPh sb="46" eb="48">
      <t>メイボ</t>
    </rPh>
    <rPh sb="49" eb="51">
      <t>カノウ</t>
    </rPh>
    <rPh sb="53" eb="55">
      <t>サンシャ</t>
    </rPh>
    <rPh sb="56" eb="58">
      <t>チョウフク</t>
    </rPh>
    <rPh sb="58" eb="60">
      <t>カノウ</t>
    </rPh>
    <rPh sb="64" eb="66">
      <t>ギセキ</t>
    </rPh>
    <rPh sb="67" eb="69">
      <t>ジョウキ</t>
    </rPh>
    <rPh sb="70" eb="71">
      <t>ジュン</t>
    </rPh>
    <rPh sb="72" eb="74">
      <t>カクトク</t>
    </rPh>
    <rPh sb="82" eb="84">
      <t>ギセキ</t>
    </rPh>
    <rPh sb="85" eb="86">
      <t>スデ</t>
    </rPh>
    <rPh sb="94" eb="96">
      <t>メイボ</t>
    </rPh>
    <rPh sb="98" eb="100">
      <t>ジョガイ</t>
    </rPh>
    <rPh sb="104" eb="106">
      <t>メイボ</t>
    </rPh>
    <rPh sb="106" eb="107">
      <t>ナイ</t>
    </rPh>
    <rPh sb="109" eb="110">
      <t>タ</t>
    </rPh>
    <rPh sb="111" eb="113">
      <t>コウホ</t>
    </rPh>
    <rPh sb="114" eb="116">
      <t>ジュンイ</t>
    </rPh>
    <rPh sb="117" eb="118">
      <t>ク</t>
    </rPh>
    <rPh sb="119" eb="120">
      <t>ア</t>
    </rPh>
    <phoneticPr fontId="3"/>
  </si>
  <si>
    <r>
      <t>二回投票制：第一回投票は絶対多数、第二回投票は上位三候補者（もしくは</t>
    </r>
    <r>
      <rPr>
        <sz val="11"/>
        <rFont val="Times New Roman"/>
        <family val="1"/>
      </rPr>
      <t>15%</t>
    </r>
    <r>
      <rPr>
        <sz val="11"/>
        <rFont val="ＭＳ Ｐゴシック"/>
        <family val="3"/>
        <charset val="128"/>
      </rPr>
      <t>以上獲得した候補者）間で行われ（辞退可能で、補充されない）相対多数で当選</t>
    </r>
    <rPh sb="0" eb="2">
      <t>ニカイ</t>
    </rPh>
    <rPh sb="2" eb="5">
      <t>トウヒョウセイ</t>
    </rPh>
    <rPh sb="6" eb="9">
      <t>ダイイッカイ</t>
    </rPh>
    <rPh sb="9" eb="11">
      <t>トウヒョウ</t>
    </rPh>
    <rPh sb="12" eb="14">
      <t>ゼッタイ</t>
    </rPh>
    <rPh sb="14" eb="16">
      <t>タスウ</t>
    </rPh>
    <rPh sb="17" eb="20">
      <t>ダイニカイ</t>
    </rPh>
    <rPh sb="20" eb="22">
      <t>トウヒョウ</t>
    </rPh>
    <rPh sb="23" eb="25">
      <t>ジョウイ</t>
    </rPh>
    <rPh sb="25" eb="26">
      <t>サン</t>
    </rPh>
    <rPh sb="26" eb="28">
      <t>コウホ</t>
    </rPh>
    <rPh sb="28" eb="29">
      <t>シャ</t>
    </rPh>
    <rPh sb="37" eb="39">
      <t>イジョウ</t>
    </rPh>
    <rPh sb="39" eb="41">
      <t>カクトク</t>
    </rPh>
    <rPh sb="43" eb="45">
      <t>コウホ</t>
    </rPh>
    <rPh sb="45" eb="46">
      <t>シャ</t>
    </rPh>
    <rPh sb="47" eb="48">
      <t>カン</t>
    </rPh>
    <rPh sb="49" eb="50">
      <t>オコナ</t>
    </rPh>
    <rPh sb="53" eb="55">
      <t>ジタイ</t>
    </rPh>
    <rPh sb="55" eb="57">
      <t>カノウ</t>
    </rPh>
    <rPh sb="59" eb="61">
      <t>ホジュウ</t>
    </rPh>
    <rPh sb="66" eb="68">
      <t>ソウタイ</t>
    </rPh>
    <rPh sb="68" eb="70">
      <t>タスウ</t>
    </rPh>
    <rPh sb="71" eb="73">
      <t>トウセン</t>
    </rPh>
    <phoneticPr fontId="3"/>
  </si>
  <si>
    <r>
      <t>全国で（地区名簿選挙区の）有効投票の</t>
    </r>
    <r>
      <rPr>
        <sz val="11"/>
        <rFont val="Times New Roman"/>
        <family val="1"/>
      </rPr>
      <t>5%</t>
    </r>
    <r>
      <rPr>
        <sz val="11"/>
        <rFont val="ＭＳ Ｐゴシック"/>
        <family val="3"/>
        <charset val="128"/>
      </rPr>
      <t>（</t>
    </r>
    <r>
      <rPr>
        <sz val="11"/>
        <rFont val="Times New Roman"/>
        <family val="1"/>
      </rPr>
      <t>1990</t>
    </r>
    <r>
      <rPr>
        <sz val="11"/>
        <rFont val="ＭＳ Ｐゴシック"/>
        <family val="3"/>
        <charset val="128"/>
      </rPr>
      <t>年選挙では</t>
    </r>
    <r>
      <rPr>
        <sz val="11"/>
        <rFont val="Times New Roman"/>
        <family val="1"/>
      </rPr>
      <t>4%</t>
    </r>
    <r>
      <rPr>
        <sz val="11"/>
        <rFont val="ＭＳ Ｐゴシック"/>
        <family val="3"/>
        <charset val="128"/>
      </rPr>
      <t>）以上獲得する必要あり；但し、政党法により同</t>
    </r>
    <r>
      <rPr>
        <sz val="11"/>
        <rFont val="Times New Roman"/>
        <family val="1"/>
      </rPr>
      <t>1%</t>
    </r>
    <r>
      <rPr>
        <sz val="11"/>
        <rFont val="ＭＳ Ｐゴシック"/>
        <family val="3"/>
        <charset val="128"/>
      </rPr>
      <t>以上獲得した政党は政党助成金を受けられる</t>
    </r>
    <rPh sb="0" eb="2">
      <t>ゼンコク</t>
    </rPh>
    <rPh sb="4" eb="8">
      <t>チクメイボ</t>
    </rPh>
    <rPh sb="8" eb="11">
      <t>センキョク</t>
    </rPh>
    <rPh sb="13" eb="15">
      <t>ユウコウ</t>
    </rPh>
    <rPh sb="15" eb="17">
      <t>トウヒョウ</t>
    </rPh>
    <rPh sb="25" eb="26">
      <t>ネン</t>
    </rPh>
    <rPh sb="26" eb="28">
      <t>センキョ</t>
    </rPh>
    <rPh sb="33" eb="35">
      <t>イジョウ</t>
    </rPh>
    <rPh sb="35" eb="37">
      <t>カクトク</t>
    </rPh>
    <rPh sb="39" eb="41">
      <t>ヒツヨウ</t>
    </rPh>
    <rPh sb="44" eb="45">
      <t>タダ</t>
    </rPh>
    <rPh sb="47" eb="50">
      <t>セイトウホウ</t>
    </rPh>
    <rPh sb="53" eb="54">
      <t>ドウ</t>
    </rPh>
    <rPh sb="56" eb="58">
      <t>イジョウ</t>
    </rPh>
    <rPh sb="58" eb="60">
      <t>カクトク</t>
    </rPh>
    <rPh sb="62" eb="64">
      <t>セイトウ</t>
    </rPh>
    <rPh sb="65" eb="67">
      <t>セイトウ</t>
    </rPh>
    <rPh sb="67" eb="69">
      <t>ジョセイ</t>
    </rPh>
    <rPh sb="69" eb="70">
      <t>キン</t>
    </rPh>
    <rPh sb="71" eb="72">
      <t>ウ</t>
    </rPh>
    <phoneticPr fontId="3"/>
  </si>
  <si>
    <r>
      <t>有効投票の</t>
    </r>
    <r>
      <rPr>
        <sz val="11"/>
        <rFont val="Times New Roman"/>
        <family val="1"/>
      </rPr>
      <t>5%</t>
    </r>
    <r>
      <rPr>
        <sz val="11"/>
        <rFont val="ＭＳ Ｐゴシック"/>
        <family val="3"/>
        <charset val="128"/>
      </rPr>
      <t>以上獲得する必要あり</t>
    </r>
    <rPh sb="0" eb="2">
      <t>ユウコウ</t>
    </rPh>
    <rPh sb="2" eb="4">
      <t>トウヒョウ</t>
    </rPh>
    <rPh sb="7" eb="9">
      <t>イジョウ</t>
    </rPh>
    <rPh sb="9" eb="11">
      <t>カクトク</t>
    </rPh>
    <rPh sb="13" eb="15">
      <t>ヒツヨウ</t>
    </rPh>
    <phoneticPr fontId="3"/>
  </si>
  <si>
    <r>
      <t>5</t>
    </r>
    <r>
      <rPr>
        <sz val="11"/>
        <rFont val="ＭＳ Ｐゴシック"/>
        <family val="3"/>
        <charset val="128"/>
      </rPr>
      <t>年（三選禁止）</t>
    </r>
    <rPh sb="1" eb="2">
      <t>ネン</t>
    </rPh>
    <rPh sb="3" eb="4">
      <t>3</t>
    </rPh>
    <rPh sb="4" eb="5">
      <t>セン</t>
    </rPh>
    <rPh sb="5" eb="7">
      <t>キンシ</t>
    </rPh>
    <phoneticPr fontId="3"/>
  </si>
  <si>
    <t>欧州議会選挙制度</t>
    <rPh sb="0" eb="2">
      <t>オウシュウ</t>
    </rPh>
    <rPh sb="2" eb="4">
      <t>ギカイ</t>
    </rPh>
    <rPh sb="4" eb="6">
      <t>センキョ</t>
    </rPh>
    <rPh sb="6" eb="8">
      <t>セイド</t>
    </rPh>
    <phoneticPr fontId="3"/>
  </si>
  <si>
    <t>（地区名簿選挙区）</t>
    <phoneticPr fontId="3"/>
  </si>
  <si>
    <t>（全国補償議席）</t>
    <phoneticPr fontId="3"/>
  </si>
  <si>
    <t>http://fkgp.hu/</t>
    <phoneticPr fontId="3"/>
  </si>
  <si>
    <t>MDF (ECR)</t>
    <phoneticPr fontId="3"/>
  </si>
  <si>
    <t>http://jab.complex.hu/hjegy.php?docid=94900020.TV</t>
    <phoneticPr fontId="3"/>
  </si>
  <si>
    <t>2010年議会選挙（4月11日／25日）</t>
    <rPh sb="4" eb="5">
      <t>ネン</t>
    </rPh>
    <rPh sb="5" eb="7">
      <t>ギカイ</t>
    </rPh>
    <rPh sb="7" eb="9">
      <t>センキョ</t>
    </rPh>
    <rPh sb="11" eb="12">
      <t>ガツ</t>
    </rPh>
    <rPh sb="14" eb="15">
      <t>ニチ</t>
    </rPh>
    <rPh sb="18" eb="19">
      <t>ニチ</t>
    </rPh>
    <phoneticPr fontId="3"/>
  </si>
  <si>
    <t>Jobbik</t>
    <phoneticPr fontId="3"/>
  </si>
  <si>
    <t>MDF</t>
    <phoneticPr fontId="3"/>
  </si>
  <si>
    <t>LMP</t>
    <phoneticPr fontId="3"/>
  </si>
  <si>
    <t>LMP</t>
    <phoneticPr fontId="3"/>
  </si>
  <si>
    <t>Civil Mozgalom</t>
    <phoneticPr fontId="3"/>
  </si>
  <si>
    <t>HAZ.VÁL.KOAL</t>
    <phoneticPr fontId="3"/>
  </si>
  <si>
    <t>議会会派</t>
    <rPh sb="0" eb="2">
      <t>ギカイ</t>
    </rPh>
    <rPh sb="2" eb="4">
      <t>カイハ</t>
    </rPh>
    <phoneticPr fontId="3"/>
  </si>
  <si>
    <t>KÖZTÁRS.PÁRT</t>
    <phoneticPr fontId="3"/>
  </si>
  <si>
    <r>
      <t xml:space="preserve">1989. évi XXXIV. törvény: http://www.1000ev.hu/index.php?a=3&amp;param=8632; 
</t>
    </r>
    <r>
      <rPr>
        <sz val="11"/>
        <rFont val="ＭＳ Ｐゴシック"/>
        <family val="3"/>
        <charset val="128"/>
      </rPr>
      <t>現行法規</t>
    </r>
    <r>
      <rPr>
        <sz val="11"/>
        <rFont val="Times New Roman"/>
        <family val="1"/>
      </rPr>
      <t>: http://www.valasztas.hu/parval2006/hu/02/1989xxxiv.html;</t>
    </r>
    <r>
      <rPr>
        <sz val="11"/>
        <rFont val="ＭＳ Ｐゴシック"/>
        <family val="3"/>
        <charset val="128"/>
      </rPr>
      <t>　</t>
    </r>
    <r>
      <rPr>
        <sz val="11"/>
        <rFont val="Times New Roman"/>
        <family val="1"/>
      </rPr>
      <t>http://www.valasztas.hu/nep97/jo/vf/vf350600.htm</t>
    </r>
    <phoneticPr fontId="3"/>
  </si>
  <si>
    <r>
      <t>全体で</t>
    </r>
    <r>
      <rPr>
        <sz val="11"/>
        <rFont val="Times New Roman"/>
        <family val="1"/>
      </rPr>
      <t>386</t>
    </r>
    <r>
      <rPr>
        <sz val="11"/>
        <rFont val="ＭＳ Ｐゴシック"/>
        <family val="3"/>
        <charset val="128"/>
      </rPr>
      <t>議席</t>
    </r>
    <rPh sb="0" eb="1">
      <t>ゼン</t>
    </rPh>
    <rPh sb="1" eb="2">
      <t>タイ</t>
    </rPh>
    <rPh sb="6" eb="8">
      <t>ギセキ</t>
    </rPh>
    <phoneticPr fontId="3"/>
  </si>
  <si>
    <r>
      <t>1</t>
    </r>
    <r>
      <rPr>
        <sz val="11"/>
        <rFont val="ＭＳ Ｐゴシック"/>
        <family val="3"/>
        <charset val="128"/>
      </rPr>
      <t>地区名簿選挙区（県）当たり</t>
    </r>
    <r>
      <rPr>
        <sz val="11"/>
        <rFont val="Times New Roman"/>
        <family val="1"/>
      </rPr>
      <t>4-16</t>
    </r>
    <r>
      <rPr>
        <sz val="11"/>
        <rFont val="ＭＳ Ｐゴシック"/>
        <family val="3"/>
        <charset val="128"/>
      </rPr>
      <t>小選挙区；首都は</t>
    </r>
    <r>
      <rPr>
        <sz val="11"/>
        <rFont val="Times New Roman"/>
        <family val="1"/>
      </rPr>
      <t>32</t>
    </r>
    <r>
      <rPr>
        <sz val="11"/>
        <rFont val="ＭＳ Ｐゴシック"/>
        <family val="3"/>
        <charset val="128"/>
      </rPr>
      <t>小選挙区；
全体で</t>
    </r>
    <r>
      <rPr>
        <sz val="11"/>
        <rFont val="Times New Roman"/>
        <family val="1"/>
      </rPr>
      <t>176</t>
    </r>
    <r>
      <rPr>
        <sz val="11"/>
        <rFont val="ＭＳ Ｐゴシック"/>
        <family val="3"/>
        <charset val="128"/>
      </rPr>
      <t>議席</t>
    </r>
    <rPh sb="1" eb="5">
      <t>チクメイボ</t>
    </rPh>
    <rPh sb="5" eb="8">
      <t>センキョク</t>
    </rPh>
    <rPh sb="9" eb="10">
      <t>ケン</t>
    </rPh>
    <rPh sb="11" eb="12">
      <t>ア</t>
    </rPh>
    <rPh sb="18" eb="19">
      <t>ショウ</t>
    </rPh>
    <rPh sb="19" eb="22">
      <t>センキョク</t>
    </rPh>
    <rPh sb="23" eb="25">
      <t>シュト</t>
    </rPh>
    <rPh sb="28" eb="29">
      <t>ショウ</t>
    </rPh>
    <rPh sb="29" eb="32">
      <t>センキョク</t>
    </rPh>
    <rPh sb="34" eb="35">
      <t>ゼン</t>
    </rPh>
    <rPh sb="35" eb="36">
      <t>タイ</t>
    </rPh>
    <rPh sb="40" eb="42">
      <t>ギセキ</t>
    </rPh>
    <phoneticPr fontId="3"/>
  </si>
  <si>
    <r>
      <t>首都以外は</t>
    </r>
    <r>
      <rPr>
        <sz val="11"/>
        <rFont val="Times New Roman"/>
        <family val="1"/>
      </rPr>
      <t>1</t>
    </r>
    <r>
      <rPr>
        <sz val="11"/>
        <rFont val="ＭＳ Ｐゴシック"/>
        <family val="3"/>
        <charset val="128"/>
      </rPr>
      <t>選挙区当たり</t>
    </r>
    <r>
      <rPr>
        <sz val="11"/>
        <rFont val="Times New Roman"/>
        <family val="1"/>
      </rPr>
      <t>4-14</t>
    </r>
    <r>
      <rPr>
        <sz val="11"/>
        <rFont val="ＭＳ Ｐゴシック"/>
        <family val="3"/>
        <charset val="128"/>
      </rPr>
      <t>議席；首都は</t>
    </r>
    <r>
      <rPr>
        <sz val="11"/>
        <rFont val="Times New Roman"/>
        <family val="1"/>
      </rPr>
      <t>28</t>
    </r>
    <r>
      <rPr>
        <sz val="11"/>
        <rFont val="ＭＳ Ｐゴシック"/>
        <family val="3"/>
        <charset val="128"/>
      </rPr>
      <t>議席；
全体で</t>
    </r>
    <r>
      <rPr>
        <sz val="11"/>
        <rFont val="Times New Roman"/>
        <family val="1"/>
      </rPr>
      <t>152(</t>
    </r>
    <r>
      <rPr>
        <sz val="11"/>
        <rFont val="ＭＳ Ｐゴシック"/>
        <family val="3"/>
        <charset val="128"/>
      </rPr>
      <t>－</t>
    </r>
    <r>
      <rPr>
        <sz val="11"/>
        <rFont val="Times New Roman"/>
        <family val="1"/>
      </rPr>
      <t>α)</t>
    </r>
    <r>
      <rPr>
        <sz val="11"/>
        <rFont val="ＭＳ Ｐゴシック"/>
        <family val="3"/>
        <charset val="128"/>
      </rPr>
      <t>議席、議席配分方式で埋まらなかった議席は全国補償議席枠に加算される</t>
    </r>
    <rPh sb="0" eb="2">
      <t>シュト</t>
    </rPh>
    <rPh sb="2" eb="4">
      <t>イガイ</t>
    </rPh>
    <rPh sb="6" eb="9">
      <t>センキョク</t>
    </rPh>
    <rPh sb="9" eb="10">
      <t>ア</t>
    </rPh>
    <rPh sb="16" eb="18">
      <t>ギセキ</t>
    </rPh>
    <rPh sb="19" eb="21">
      <t>シュト</t>
    </rPh>
    <rPh sb="24" eb="26">
      <t>ギセキ</t>
    </rPh>
    <rPh sb="28" eb="29">
      <t>ゼン</t>
    </rPh>
    <rPh sb="29" eb="30">
      <t>タイ</t>
    </rPh>
    <phoneticPr fontId="3"/>
  </si>
  <si>
    <r>
      <t>全国集計</t>
    </r>
    <r>
      <rPr>
        <sz val="11"/>
        <rFont val="ＭＳ Ｐゴシック"/>
        <family val="3"/>
        <charset val="128"/>
      </rPr>
      <t>で有効投票の</t>
    </r>
    <r>
      <rPr>
        <sz val="11"/>
        <rFont val="Times New Roman"/>
        <family val="1"/>
      </rPr>
      <t>5%</t>
    </r>
    <r>
      <rPr>
        <sz val="11"/>
        <rFont val="ＭＳ Ｐゴシック"/>
        <family val="3"/>
        <charset val="128"/>
      </rPr>
      <t>（</t>
    </r>
    <r>
      <rPr>
        <sz val="11"/>
        <rFont val="Times New Roman"/>
        <family val="1"/>
      </rPr>
      <t>1990</t>
    </r>
    <r>
      <rPr>
        <sz val="11"/>
        <rFont val="ＭＳ Ｐゴシック"/>
        <family val="3"/>
        <charset val="128"/>
      </rPr>
      <t>年選挙のみ</t>
    </r>
    <r>
      <rPr>
        <sz val="11"/>
        <rFont val="Times New Roman"/>
        <family val="1"/>
      </rPr>
      <t>4%</t>
    </r>
    <r>
      <rPr>
        <sz val="11"/>
        <rFont val="ＭＳ Ｐゴシック"/>
        <family val="3"/>
        <charset val="128"/>
      </rPr>
      <t>、</t>
    </r>
    <r>
      <rPr>
        <sz val="11"/>
        <rFont val="Times New Roman"/>
        <family val="1"/>
      </rPr>
      <t>94</t>
    </r>
    <r>
      <rPr>
        <sz val="11"/>
        <rFont val="ＭＳ Ｐゴシック"/>
        <family val="3"/>
        <charset val="128"/>
      </rPr>
      <t>年改正で</t>
    </r>
    <r>
      <rPr>
        <sz val="11"/>
        <rFont val="Times New Roman"/>
        <family val="1"/>
      </rPr>
      <t>5%</t>
    </r>
    <r>
      <rPr>
        <sz val="11"/>
        <rFont val="ＭＳ Ｐゴシック"/>
        <family val="3"/>
        <charset val="128"/>
      </rPr>
      <t>に）以上獲得する必要あり；複数政党の共同名簿は（共同名簿のみで）</t>
    </r>
    <r>
      <rPr>
        <sz val="11"/>
        <rFont val="Times New Roman"/>
        <family val="1"/>
      </rPr>
      <t>2</t>
    </r>
    <r>
      <rPr>
        <sz val="11"/>
        <rFont val="ＭＳ Ｐゴシック"/>
        <family val="3"/>
        <charset val="128"/>
      </rPr>
      <t>党の場合</t>
    </r>
    <r>
      <rPr>
        <sz val="11"/>
        <rFont val="Times New Roman"/>
        <family val="1"/>
      </rPr>
      <t>10%</t>
    </r>
    <r>
      <rPr>
        <sz val="11"/>
        <rFont val="ＭＳ Ｐゴシック"/>
        <family val="3"/>
        <charset val="128"/>
      </rPr>
      <t>以上、</t>
    </r>
    <r>
      <rPr>
        <sz val="11"/>
        <rFont val="Times New Roman"/>
        <family val="1"/>
      </rPr>
      <t>3</t>
    </r>
    <r>
      <rPr>
        <sz val="11"/>
        <rFont val="ＭＳ Ｐゴシック"/>
        <family val="3"/>
        <charset val="128"/>
      </rPr>
      <t>党以上は</t>
    </r>
    <r>
      <rPr>
        <sz val="11"/>
        <rFont val="Times New Roman"/>
        <family val="1"/>
      </rPr>
      <t>15%</t>
    </r>
    <r>
      <rPr>
        <sz val="11"/>
        <rFont val="ＭＳ Ｐゴシック"/>
        <family val="3"/>
        <charset val="128"/>
      </rPr>
      <t>以上</t>
    </r>
    <phoneticPr fontId="3"/>
  </si>
  <si>
    <r>
      <t>全体で</t>
    </r>
    <r>
      <rPr>
        <sz val="11"/>
        <rFont val="Times New Roman"/>
        <family val="1"/>
      </rPr>
      <t>58(</t>
    </r>
    <r>
      <rPr>
        <sz val="11"/>
        <rFont val="ＭＳ Ｐゴシック"/>
        <family val="3"/>
        <charset val="128"/>
      </rPr>
      <t>＋</t>
    </r>
    <r>
      <rPr>
        <sz val="11"/>
        <rFont val="Times New Roman"/>
        <family val="1"/>
      </rPr>
      <t>α)</t>
    </r>
    <r>
      <rPr>
        <sz val="11"/>
        <rFont val="ＭＳ Ｐゴシック"/>
        <family val="3"/>
        <charset val="128"/>
      </rPr>
      <t>議席、上記参照</t>
    </r>
    <rPh sb="0" eb="1">
      <t>ゼン</t>
    </rPh>
    <rPh sb="1" eb="2">
      <t>タイ</t>
    </rPh>
    <rPh sb="9" eb="11">
      <t>ギセキ</t>
    </rPh>
    <rPh sb="12" eb="14">
      <t>ジョウキ</t>
    </rPh>
    <rPh sb="14" eb="16">
      <t>サンショウ</t>
    </rPh>
    <phoneticPr fontId="3"/>
  </si>
  <si>
    <t>PIACPÁRT (Magyar Piacpárt)</t>
    <phoneticPr fontId="3"/>
  </si>
  <si>
    <t>MUNKÁSPÁRT 2006 (Magyarországi Munkáspárt 2006)</t>
    <phoneticPr fontId="3"/>
  </si>
  <si>
    <r>
      <t>国会議員による間接選挙／被選挙権は</t>
    </r>
    <r>
      <rPr>
        <sz val="11"/>
        <rFont val="Times New Roman"/>
        <family val="1"/>
      </rPr>
      <t>35</t>
    </r>
    <r>
      <rPr>
        <sz val="11"/>
        <rFont val="ＭＳ Ｐゴシック"/>
        <family val="3"/>
        <charset val="128"/>
      </rPr>
      <t>歳以上の有権者市民</t>
    </r>
    <rPh sb="0" eb="2">
      <t>コッカイ</t>
    </rPh>
    <rPh sb="2" eb="4">
      <t>ギイン</t>
    </rPh>
    <rPh sb="7" eb="9">
      <t>カンセツ</t>
    </rPh>
    <rPh sb="9" eb="11">
      <t>センキョ</t>
    </rPh>
    <rPh sb="12" eb="16">
      <t>ヒセンキョケン</t>
    </rPh>
    <rPh sb="19" eb="20">
      <t>サイ</t>
    </rPh>
    <rPh sb="20" eb="22">
      <t>イジョウ</t>
    </rPh>
    <rPh sb="23" eb="26">
      <t>ユウケンシャ</t>
    </rPh>
    <rPh sb="26" eb="28">
      <t>シミン</t>
    </rPh>
    <phoneticPr fontId="3"/>
  </si>
  <si>
    <r>
      <t>候補には国会議員の</t>
    </r>
    <r>
      <rPr>
        <sz val="11"/>
        <rFont val="Times New Roman"/>
        <family val="1"/>
      </rPr>
      <t>50</t>
    </r>
    <r>
      <rPr>
        <sz val="11"/>
        <rFont val="ＭＳ Ｐゴシック"/>
        <family val="3"/>
        <charset val="128"/>
      </rPr>
      <t>人以上の推薦（複数候補の推薦は無効）が必要</t>
    </r>
    <rPh sb="0" eb="2">
      <t>コウホ</t>
    </rPh>
    <phoneticPr fontId="3"/>
  </si>
  <si>
    <t>第二回投票（個人区）有効投票数＊</t>
    <rPh sb="0" eb="3">
      <t>ダイニカイ</t>
    </rPh>
    <rPh sb="3" eb="5">
      <t>トウヒョウ</t>
    </rPh>
    <rPh sb="6" eb="8">
      <t>コジン</t>
    </rPh>
    <rPh sb="8" eb="9">
      <t>ク</t>
    </rPh>
    <rPh sb="10" eb="12">
      <t>ユウコウ</t>
    </rPh>
    <rPh sb="12" eb="15">
      <t>トウヒョウスウ</t>
    </rPh>
    <phoneticPr fontId="3"/>
  </si>
  <si>
    <t>M. NÉPPÁRT (Magyar Néppárt)</t>
    <phoneticPr fontId="3"/>
  </si>
  <si>
    <t>M. ZÖLD PÁRT (Magyarországi Zöld Párt)</t>
    <phoneticPr fontId="3"/>
  </si>
  <si>
    <t>NKGPP (Nemzeti Kisgazda és Polgári Párt)</t>
    <phoneticPr fontId="3"/>
  </si>
  <si>
    <t>M.SZÖV.AGR.P (Magyarországi Szövetkezeti és Agrárpárt)</t>
    <phoneticPr fontId="3"/>
  </si>
  <si>
    <t>FÜGG.M.DEM.P (Független Magyar Demokrata Párt)</t>
    <phoneticPr fontId="3"/>
  </si>
  <si>
    <t>SZABADSÁGPT. (Szabadságpárt)</t>
    <phoneticPr fontId="3"/>
  </si>
  <si>
    <t>M.FÜGGETL.P (Magyar Függetlenségi Párt)</t>
    <phoneticPr fontId="3"/>
  </si>
  <si>
    <t>合計</t>
    <rPh sb="0" eb="2">
      <t>ゴウケイ</t>
    </rPh>
    <phoneticPr fontId="3"/>
  </si>
  <si>
    <t>第一回投票（比例区）有効投票率＊</t>
    <rPh sb="0" eb="3">
      <t>ダイイッカイ</t>
    </rPh>
    <rPh sb="3" eb="5">
      <t>トウヒョウ</t>
    </rPh>
    <rPh sb="10" eb="12">
      <t>ユウコウ</t>
    </rPh>
    <rPh sb="12" eb="15">
      <t>トウヒョウリツ</t>
    </rPh>
    <phoneticPr fontId="3"/>
  </si>
  <si>
    <t>EKGP (Egyesült Kisgazda Párt)</t>
    <phoneticPr fontId="3"/>
  </si>
  <si>
    <t>NDSZ (Nemzeti Demokrata Szövetsége)</t>
    <phoneticPr fontId="3"/>
  </si>
  <si>
    <t>KFKP (Kiegyezés Független Kisgazdapárt)</t>
    <phoneticPr fontId="3"/>
  </si>
  <si>
    <t>KONZV. PÁRT (Konzervatív Párt)</t>
    <phoneticPr fontId="3"/>
  </si>
  <si>
    <t>ZA (Zöld Alternatíva)</t>
    <phoneticPr fontId="3"/>
  </si>
  <si>
    <t xml:space="preserve">MDNP-NÉPPÁRT </t>
    <phoneticPr fontId="3"/>
  </si>
  <si>
    <t>ÚJ SZÖVETSÉG (Új Szövetség Magyarországért)</t>
    <phoneticPr fontId="3"/>
  </si>
  <si>
    <t>UNIÓ (Együtt Magyarországért Unió)</t>
    <phoneticPr fontId="3"/>
  </si>
  <si>
    <t>N F (Nemzetiségi Fórum)</t>
    <phoneticPr fontId="3"/>
  </si>
  <si>
    <t>MSZZP (Magyar Szociális Zöld Párt)</t>
    <phoneticPr fontId="3"/>
  </si>
  <si>
    <t xml:space="preserve">CENTRUM </t>
    <phoneticPr fontId="3"/>
  </si>
  <si>
    <t>ÚJ-BAL (Új Baloldal Párt)</t>
    <phoneticPr fontId="3"/>
  </si>
  <si>
    <t>RKGP (Reform Kisgadapárt)</t>
    <phoneticPr fontId="3"/>
  </si>
  <si>
    <t>SZDP (Szociáldemokrata Párt)</t>
    <phoneticPr fontId="3"/>
  </si>
  <si>
    <t>MRP (Magyarországi Roma Párt)</t>
    <phoneticPr fontId="3"/>
  </si>
  <si>
    <t>MAVEP (Magyar Vállakozó Egységpárt)</t>
    <phoneticPr fontId="3"/>
  </si>
  <si>
    <t>KISGAZDAPÁRT [KSZP] 
(Kisgazdapárt a Kisgazda Szövetség Pártja)</t>
    <phoneticPr fontId="3"/>
  </si>
  <si>
    <t>MIÉP-Jobbik</t>
    <phoneticPr fontId="3"/>
  </si>
  <si>
    <t>CENTRUM</t>
    <phoneticPr fontId="3"/>
  </si>
  <si>
    <t>MCF (MCF Roma Összefogás Párt)</t>
    <phoneticPr fontId="3"/>
  </si>
  <si>
    <t>ZÖLDEK PÁRTJA (Zöldek Pártja)</t>
    <phoneticPr fontId="3"/>
  </si>
  <si>
    <t>MVPP (Magyar Vidék és Polgári Párt)</t>
    <phoneticPr fontId="3"/>
  </si>
  <si>
    <t>KDP (Kereszténydemokratapárt-
Keresztényszociális Centrum Összefogás)</t>
    <phoneticPr fontId="3"/>
  </si>
  <si>
    <t>FKNP (Független Kisgazda-, Nemzeti Egység Párt)</t>
    <phoneticPr fontId="3"/>
  </si>
  <si>
    <t>MESZ (Magyarok Egymásért Szövetsége)</t>
    <phoneticPr fontId="3"/>
  </si>
  <si>
    <t>議席占有率＊</t>
    <rPh sb="0" eb="2">
      <t>ギセキ</t>
    </rPh>
    <rPh sb="2" eb="4">
      <t>センユウ</t>
    </rPh>
    <rPh sb="4" eb="5">
      <t>リツ</t>
    </rPh>
    <phoneticPr fontId="3"/>
  </si>
  <si>
    <t>比例（地区名簿）区得票数</t>
    <rPh sb="0" eb="2">
      <t>ヒレイ</t>
    </rPh>
    <rPh sb="3" eb="5">
      <t>チク</t>
    </rPh>
    <rPh sb="5" eb="7">
      <t>メイボ</t>
    </rPh>
    <rPh sb="8" eb="9">
      <t>ク</t>
    </rPh>
    <rPh sb="9" eb="12">
      <t>トクヒョウスウ</t>
    </rPh>
    <phoneticPr fontId="3"/>
  </si>
  <si>
    <t>MNSZ (Magyar Nemzeti Szövetség)</t>
    <phoneticPr fontId="3"/>
  </si>
  <si>
    <t>ハンガリー欧州議会選挙結果</t>
    <rPh sb="5" eb="7">
      <t>オウシュウ</t>
    </rPh>
    <rPh sb="7" eb="9">
      <t>ギカイ</t>
    </rPh>
    <rPh sb="9" eb="11">
      <t>センキョ</t>
    </rPh>
    <rPh sb="11" eb="13">
      <t>ケッカ</t>
    </rPh>
    <phoneticPr fontId="3"/>
  </si>
  <si>
    <r>
      <t>立候補には個人選挙区の有権者</t>
    </r>
    <r>
      <rPr>
        <sz val="11"/>
        <rFont val="Times New Roman"/>
        <family val="1"/>
      </rPr>
      <t>750</t>
    </r>
    <r>
      <rPr>
        <sz val="11"/>
        <rFont val="ＭＳ Ｐゴシック"/>
        <family val="3"/>
        <charset val="128"/>
      </rPr>
      <t>人以上の推薦状（複数候補を推薦することはできない）が必要；
第一回投票は有権者の過半数、第二回投票は</t>
    </r>
    <r>
      <rPr>
        <sz val="11"/>
        <rFont val="Times New Roman"/>
        <family val="1"/>
      </rPr>
      <t>1/4</t>
    </r>
    <r>
      <rPr>
        <sz val="11"/>
        <rFont val="ＭＳ Ｐゴシック"/>
        <family val="3"/>
        <charset val="128"/>
      </rPr>
      <t>以上の投票で有効；第一回投票が無効の場合、第二回投票には候補者全員が残る；第二回投票が無効の場合には補充選挙に回るが、これは例がない</t>
    </r>
    <rPh sb="0" eb="3">
      <t>リッコウホ</t>
    </rPh>
    <phoneticPr fontId="3"/>
  </si>
  <si>
    <r>
      <t>地区名簿を立てるには、政党法上の登録政党が当該地区名簿選挙区内の個人選挙区の</t>
    </r>
    <r>
      <rPr>
        <sz val="11"/>
        <rFont val="Times New Roman"/>
        <family val="1"/>
      </rPr>
      <t>1/4</t>
    </r>
    <r>
      <rPr>
        <sz val="11"/>
        <rFont val="ＭＳ Ｐゴシック"/>
        <family val="3"/>
        <charset val="128"/>
      </rPr>
      <t>以上（少なくとも</t>
    </r>
    <r>
      <rPr>
        <sz val="11"/>
        <rFont val="Times New Roman"/>
        <family val="1"/>
      </rPr>
      <t>2</t>
    </r>
    <r>
      <rPr>
        <sz val="11"/>
        <rFont val="ＭＳ Ｐゴシック"/>
        <family val="3"/>
        <charset val="128"/>
      </rPr>
      <t>個人選挙区）で候補を立てることが必要；
有権者の過半数の投票で有効；無効の場合は第二回投票が行われ、第二回投票は</t>
    </r>
    <r>
      <rPr>
        <sz val="11"/>
        <rFont val="Times New Roman"/>
        <family val="1"/>
      </rPr>
      <t>1/4</t>
    </r>
    <r>
      <rPr>
        <sz val="11"/>
        <rFont val="ＭＳ Ｐゴシック"/>
        <family val="3"/>
        <charset val="128"/>
      </rPr>
      <t>以上で有効；これも無効となった場合、議席は全国補償議席枠に加算され、第一回投票の票を死票として全国補償議席枠に回すが、これは例がない</t>
    </r>
    <rPh sb="0" eb="2">
      <t>チク</t>
    </rPh>
    <rPh sb="2" eb="4">
      <t>メイボ</t>
    </rPh>
    <rPh sb="5" eb="6">
      <t>タ</t>
    </rPh>
    <phoneticPr fontId="3"/>
  </si>
  <si>
    <r>
      <t>全国名簿を立てるには、</t>
    </r>
    <r>
      <rPr>
        <sz val="11"/>
        <rFont val="Times New Roman"/>
        <family val="1"/>
      </rPr>
      <t>7</t>
    </r>
    <r>
      <rPr>
        <sz val="11"/>
        <rFont val="ＭＳ Ｐゴシック"/>
        <family val="3"/>
        <charset val="128"/>
      </rPr>
      <t>以上の地区名簿選挙区で名簿を立てることが必要</t>
    </r>
    <rPh sb="0" eb="2">
      <t>ゼンコク</t>
    </rPh>
    <rPh sb="2" eb="4">
      <t>メイボ</t>
    </rPh>
    <rPh sb="5" eb="6">
      <t>タ</t>
    </rPh>
    <phoneticPr fontId="3"/>
  </si>
  <si>
    <r>
      <t>名簿を立てるには、有権者</t>
    </r>
    <r>
      <rPr>
        <sz val="11"/>
        <rFont val="Times New Roman"/>
        <family val="1"/>
      </rPr>
      <t>20,000</t>
    </r>
    <r>
      <rPr>
        <sz val="11"/>
        <rFont val="ＭＳ Ｐゴシック"/>
        <family val="3"/>
        <charset val="128"/>
      </rPr>
      <t>人以上の推薦状（複数の政党を推薦することはできない）が必要</t>
    </r>
    <rPh sb="0" eb="2">
      <t>メイボ</t>
    </rPh>
    <rPh sb="3" eb="4">
      <t>タ</t>
    </rPh>
    <phoneticPr fontId="3"/>
  </si>
  <si>
    <t>国会選挙（得票率はその比例区）における計算方法に準じる</t>
    <rPh sb="0" eb="2">
      <t>コッカイ</t>
    </rPh>
    <rPh sb="2" eb="4">
      <t>センキョ</t>
    </rPh>
    <rPh sb="5" eb="8">
      <t>トクヒョウリツ</t>
    </rPh>
    <rPh sb="11" eb="14">
      <t>ヒレイク</t>
    </rPh>
    <rPh sb="19" eb="21">
      <t>ケイサン</t>
    </rPh>
    <rPh sb="21" eb="23">
      <t>ホウホウ</t>
    </rPh>
    <rPh sb="24" eb="25">
      <t>ジュン</t>
    </rPh>
    <phoneticPr fontId="3"/>
  </si>
  <si>
    <t>Centrum Összefogás Magyarországért / 
Összefogás Magyarországért Centrum</t>
    <phoneticPr fontId="3"/>
  </si>
  <si>
    <t>Fidesz [- Magyar Polgári Párt / 
Magyar Polgári Szövetség]</t>
    <phoneticPr fontId="3"/>
  </si>
  <si>
    <t>2009年欧州議会選挙（6月7日）</t>
    <rPh sb="4" eb="5">
      <t>ネン</t>
    </rPh>
    <rPh sb="5" eb="7">
      <t>オウシュウ</t>
    </rPh>
    <rPh sb="7" eb="9">
      <t>ギカイ</t>
    </rPh>
    <rPh sb="9" eb="11">
      <t>センキョ</t>
    </rPh>
    <rPh sb="13" eb="14">
      <t>ガツ</t>
    </rPh>
    <rPh sb="15" eb="16">
      <t>ニチ</t>
    </rPh>
    <phoneticPr fontId="3"/>
  </si>
  <si>
    <t>投票数</t>
    <phoneticPr fontId="3"/>
  </si>
  <si>
    <t>JOBBIK</t>
    <phoneticPr fontId="3"/>
  </si>
  <si>
    <t>MUNKÁSPÁRT</t>
    <phoneticPr fontId="3"/>
  </si>
  <si>
    <t>2009E</t>
    <phoneticPr fontId="3"/>
  </si>
  <si>
    <t>☆</t>
    <phoneticPr fontId="3"/>
  </si>
  <si>
    <t>▲</t>
    <phoneticPr fontId="3"/>
  </si>
  <si>
    <t>LMP-HP (Lehet Más a Politica - Humanista Párt)</t>
    <phoneticPr fontId="3"/>
  </si>
  <si>
    <r>
      <t>ハンガリーの主要政党の概要</t>
    </r>
    <r>
      <rPr>
        <sz val="14"/>
        <rFont val="ＭＳ Ｐゴシック"/>
        <family val="3"/>
        <charset val="128"/>
      </rPr>
      <t>（国政選挙での1%以上の得票という政党法上の政党助成金受給資格を満たしたことのある政党、もしくは個人区・欧州議会も含めて議席を獲得したことのある政党）</t>
    </r>
    <rPh sb="6" eb="8">
      <t>シュヨウ</t>
    </rPh>
    <rPh sb="8" eb="10">
      <t>セイトウ</t>
    </rPh>
    <rPh sb="11" eb="13">
      <t>ガイヨウ</t>
    </rPh>
    <rPh sb="14" eb="16">
      <t>コクセイ</t>
    </rPh>
    <rPh sb="16" eb="18">
      <t>センキョ</t>
    </rPh>
    <rPh sb="22" eb="24">
      <t>イジョウ</t>
    </rPh>
    <rPh sb="25" eb="27">
      <t>トクヒョウ</t>
    </rPh>
    <rPh sb="30" eb="33">
      <t>セイトウホウ</t>
    </rPh>
    <rPh sb="33" eb="34">
      <t>ジョウ</t>
    </rPh>
    <rPh sb="35" eb="37">
      <t>セイトウ</t>
    </rPh>
    <rPh sb="37" eb="40">
      <t>ジョセイキン</t>
    </rPh>
    <rPh sb="40" eb="42">
      <t>ジュキュウ</t>
    </rPh>
    <rPh sb="42" eb="44">
      <t>シカク</t>
    </rPh>
    <rPh sb="45" eb="46">
      <t>ミ</t>
    </rPh>
    <rPh sb="54" eb="56">
      <t>セイトウ</t>
    </rPh>
    <rPh sb="61" eb="63">
      <t>コジン</t>
    </rPh>
    <rPh sb="63" eb="64">
      <t>ク</t>
    </rPh>
    <rPh sb="65" eb="67">
      <t>オウシュウ</t>
    </rPh>
    <rPh sb="67" eb="69">
      <t>ギカイ</t>
    </rPh>
    <rPh sb="70" eb="71">
      <t>フク</t>
    </rPh>
    <rPh sb="73" eb="75">
      <t>ギセキ</t>
    </rPh>
    <rPh sb="76" eb="78">
      <t>カクトク</t>
    </rPh>
    <rPh sb="85" eb="87">
      <t>セイトウ</t>
    </rPh>
    <phoneticPr fontId="3"/>
  </si>
  <si>
    <t>JOBBIK</t>
    <phoneticPr fontId="3"/>
  </si>
  <si>
    <t>Jobbik Magyarországért Mozgalom</t>
    <phoneticPr fontId="3"/>
  </si>
  <si>
    <t>http://www.jobbik.hu/</t>
    <phoneticPr fontId="3"/>
  </si>
  <si>
    <t>http://www.kdnp.hu/</t>
    <phoneticPr fontId="3"/>
  </si>
  <si>
    <t>Movement for a Better Hungary</t>
    <phoneticPr fontId="3"/>
  </si>
  <si>
    <t>ヨッビク（良い方の）・ハンガリーのための運動</t>
    <rPh sb="5" eb="6">
      <t>ヨ</t>
    </rPh>
    <rPh sb="7" eb="8">
      <t>ホウ</t>
    </rPh>
    <rPh sb="20" eb="22">
      <t>ウンドウ</t>
    </rPh>
    <phoneticPr fontId="3"/>
  </si>
  <si>
    <t>Fidesz [- Hungarian Civic Party / Hungarian Civic Union]</t>
    <phoneticPr fontId="3"/>
  </si>
  <si>
    <t>Szabad Demokraták Szövetsége [- a Magyar Liberális Párt]</t>
    <phoneticPr fontId="3"/>
  </si>
  <si>
    <t>Alliance of Free Democrats [- the Hungarian Libeal Party]</t>
    <phoneticPr fontId="3"/>
  </si>
  <si>
    <t>Munkáspárt / 
Magyar Kommunista Munkáspárt</t>
    <phoneticPr fontId="3"/>
  </si>
  <si>
    <t>ドント式拘束名簿制</t>
    <rPh sb="3" eb="4">
      <t>シキ</t>
    </rPh>
    <rPh sb="4" eb="6">
      <t>コウソク</t>
    </rPh>
    <rPh sb="6" eb="8">
      <t>メイボ</t>
    </rPh>
    <rPh sb="8" eb="9">
      <t>セイ</t>
    </rPh>
    <phoneticPr fontId="3"/>
  </si>
  <si>
    <t>個人選挙区で落選候補に投じられた、最初の有効な投票回の票と、地区名簿選挙区で議席を生じなかった（当選基数の整数倍を超える剰余の）票とを総計して、阻止条項を満たした全国名簿間でドント式拘束名簿制で議席を配分</t>
    <rPh sb="0" eb="2">
      <t>コジン</t>
    </rPh>
    <rPh sb="2" eb="5">
      <t>センキョク</t>
    </rPh>
    <rPh sb="6" eb="8">
      <t>ラクセン</t>
    </rPh>
    <rPh sb="8" eb="10">
      <t>コウホ</t>
    </rPh>
    <rPh sb="11" eb="12">
      <t>トウ</t>
    </rPh>
    <rPh sb="17" eb="19">
      <t>サイショ</t>
    </rPh>
    <rPh sb="20" eb="22">
      <t>ユウコウ</t>
    </rPh>
    <rPh sb="23" eb="25">
      <t>トウヒョウ</t>
    </rPh>
    <rPh sb="25" eb="26">
      <t>カイ</t>
    </rPh>
    <rPh sb="27" eb="28">
      <t>ヒョウ</t>
    </rPh>
    <rPh sb="30" eb="34">
      <t>チクメイボ</t>
    </rPh>
    <rPh sb="34" eb="37">
      <t>センキョク</t>
    </rPh>
    <rPh sb="38" eb="40">
      <t>ギセキ</t>
    </rPh>
    <rPh sb="41" eb="42">
      <t>ショウ</t>
    </rPh>
    <rPh sb="48" eb="50">
      <t>トウセン</t>
    </rPh>
    <rPh sb="50" eb="52">
      <t>キスウ</t>
    </rPh>
    <rPh sb="53" eb="56">
      <t>セイスウバイ</t>
    </rPh>
    <rPh sb="57" eb="58">
      <t>コ</t>
    </rPh>
    <rPh sb="60" eb="62">
      <t>ジョウヨ</t>
    </rPh>
    <rPh sb="64" eb="65">
      <t>ヒョウ</t>
    </rPh>
    <rPh sb="67" eb="69">
      <t>ソウケイ</t>
    </rPh>
    <rPh sb="72" eb="74">
      <t>ソシ</t>
    </rPh>
    <rPh sb="74" eb="76">
      <t>ジョウコウ</t>
    </rPh>
    <rPh sb="77" eb="78">
      <t>ミ</t>
    </rPh>
    <rPh sb="81" eb="83">
      <t>ゼンコク</t>
    </rPh>
    <rPh sb="83" eb="85">
      <t>メイボ</t>
    </rPh>
    <rPh sb="85" eb="86">
      <t>カン</t>
    </rPh>
    <rPh sb="90" eb="91">
      <t>シキ</t>
    </rPh>
    <rPh sb="91" eb="93">
      <t>コウソク</t>
    </rPh>
    <rPh sb="93" eb="95">
      <t>メイボ</t>
    </rPh>
    <rPh sb="95" eb="96">
      <t>セイ</t>
    </rPh>
    <rPh sb="97" eb="99">
      <t>ギセキ</t>
    </rPh>
    <rPh sb="100" eb="102">
      <t>ハイブン</t>
    </rPh>
    <phoneticPr fontId="3"/>
  </si>
  <si>
    <t>結成年</t>
    <rPh sb="0" eb="2">
      <t>ケッセイ</t>
    </rPh>
    <rPh sb="2" eb="3">
      <t>ネン</t>
    </rPh>
    <phoneticPr fontId="3"/>
  </si>
  <si>
    <t>旧生産共同組合指導層が設立</t>
    <rPh sb="0" eb="1">
      <t>キュウ</t>
    </rPh>
    <rPh sb="1" eb="3">
      <t>セイサン</t>
    </rPh>
    <rPh sb="3" eb="5">
      <t>キョウドウ</t>
    </rPh>
    <rPh sb="5" eb="7">
      <t>クミアイ</t>
    </rPh>
    <rPh sb="7" eb="10">
      <t>シドウソウ</t>
    </rPh>
    <rPh sb="11" eb="13">
      <t>セツリツ</t>
    </rPh>
    <phoneticPr fontId="3"/>
  </si>
  <si>
    <t>備考（議員の会派変更は頻繁に生じるため、新党設立に至るなど主なものを記すにとどめる）</t>
    <rPh sb="0" eb="2">
      <t>ビコウ</t>
    </rPh>
    <rPh sb="3" eb="5">
      <t>ギイン</t>
    </rPh>
    <rPh sb="6" eb="8">
      <t>カイハ</t>
    </rPh>
    <rPh sb="8" eb="10">
      <t>ヘンコウ</t>
    </rPh>
    <rPh sb="11" eb="13">
      <t>ヒンパン</t>
    </rPh>
    <rPh sb="14" eb="15">
      <t>ショウ</t>
    </rPh>
    <rPh sb="20" eb="22">
      <t>シントウ</t>
    </rPh>
    <rPh sb="22" eb="24">
      <t>セツリツ</t>
    </rPh>
    <rPh sb="25" eb="26">
      <t>イタ</t>
    </rPh>
    <rPh sb="29" eb="30">
      <t>オモ</t>
    </rPh>
    <rPh sb="34" eb="35">
      <t>シル</t>
    </rPh>
    <phoneticPr fontId="3"/>
  </si>
  <si>
    <t>Hungarian Socialist Party</t>
    <phoneticPr fontId="3"/>
  </si>
  <si>
    <t>Hungarian Democratic Forum</t>
    <phoneticPr fontId="3"/>
  </si>
  <si>
    <t>Christian Democratic People's Party</t>
    <phoneticPr fontId="3"/>
  </si>
  <si>
    <t>Independent Smallholders' Party</t>
    <phoneticPr fontId="3"/>
  </si>
  <si>
    <t>Hungarian Justice and Life Party</t>
    <phoneticPr fontId="3"/>
  </si>
  <si>
    <t>Agrarian Alliance</t>
    <phoneticPr fontId="3"/>
  </si>
  <si>
    <t>Alliance for Somogy</t>
    <phoneticPr fontId="3"/>
  </si>
  <si>
    <t>Hungarian Socialist Workers' Party</t>
    <phoneticPr fontId="3"/>
  </si>
  <si>
    <t>Hungarian Democratic People's Party</t>
    <phoneticPr fontId="3"/>
  </si>
  <si>
    <t>Patriotic Electoral Coalition</t>
    <phoneticPr fontId="3"/>
  </si>
  <si>
    <t xml:space="preserve">2003. évi CXIII. törvény </t>
    <phoneticPr fontId="3"/>
  </si>
  <si>
    <t>http://www.complex.hu/kzldat/t0300113.htm/t0300113.htm</t>
    <phoneticPr fontId="3"/>
  </si>
  <si>
    <t>MIÉP-Jobbik</t>
    <phoneticPr fontId="3"/>
  </si>
  <si>
    <t>MUNKÁSPÁRT</t>
    <phoneticPr fontId="3"/>
  </si>
  <si>
    <t>SZÖV.FALU.VIDÉK.</t>
    <phoneticPr fontId="3"/>
  </si>
  <si>
    <t xml:space="preserve">HAZ.VÁL.KOAL </t>
    <phoneticPr fontId="3"/>
  </si>
  <si>
    <t xml:space="preserve">KÖZTÁRS.PÁRT </t>
    <phoneticPr fontId="3"/>
  </si>
  <si>
    <t>MDNP-NÉPPÁRT</t>
    <phoneticPr fontId="3"/>
  </si>
  <si>
    <t>新興企業家層が設立</t>
    <rPh sb="0" eb="2">
      <t>シンコウ</t>
    </rPh>
    <rPh sb="2" eb="5">
      <t>キギョウカ</t>
    </rPh>
    <rPh sb="5" eb="6">
      <t>ソウ</t>
    </rPh>
    <rPh sb="7" eb="9">
      <t>セツリツ</t>
    </rPh>
    <phoneticPr fontId="3"/>
  </si>
  <si>
    <t>AGRÁRSZÖV.</t>
    <phoneticPr fontId="3"/>
  </si>
  <si>
    <t>CENTRUM</t>
    <phoneticPr fontId="3"/>
  </si>
  <si>
    <t>FIDESZ-KDNP</t>
    <phoneticPr fontId="3"/>
  </si>
  <si>
    <t>第二回投票（個人区）投票数</t>
    <rPh sb="0" eb="3">
      <t>ダイニカイ</t>
    </rPh>
    <rPh sb="3" eb="5">
      <t>トウヒョウ</t>
    </rPh>
    <rPh sb="6" eb="8">
      <t>コジン</t>
    </rPh>
    <rPh sb="8" eb="9">
      <t>ク</t>
    </rPh>
    <rPh sb="10" eb="13">
      <t>トウヒョウスウ</t>
    </rPh>
    <phoneticPr fontId="3"/>
  </si>
  <si>
    <t>第二回投票（個人区）投票数＊</t>
    <rPh sb="0" eb="3">
      <t>ダイニカイ</t>
    </rPh>
    <rPh sb="3" eb="5">
      <t>トウヒョウ</t>
    </rPh>
    <rPh sb="6" eb="8">
      <t>コジン</t>
    </rPh>
    <rPh sb="8" eb="9">
      <t>ク</t>
    </rPh>
    <rPh sb="10" eb="12">
      <t>トウヒョウ</t>
    </rPh>
    <rPh sb="12" eb="13">
      <t>カズ</t>
    </rPh>
    <phoneticPr fontId="3"/>
  </si>
  <si>
    <t>第二回投票（個人区）投票率</t>
    <rPh sb="0" eb="2">
      <t>ダイニ</t>
    </rPh>
    <rPh sb="2" eb="3">
      <t>カイ</t>
    </rPh>
    <rPh sb="3" eb="5">
      <t>トウヒョウ</t>
    </rPh>
    <rPh sb="6" eb="8">
      <t>コジン</t>
    </rPh>
    <rPh sb="8" eb="9">
      <t>ク</t>
    </rPh>
    <rPh sb="10" eb="13">
      <t>トウヒョウリツ</t>
    </rPh>
    <phoneticPr fontId="3"/>
  </si>
  <si>
    <t>選挙参加（◎：候補を立てて議席を獲得、▲候補を立てて議席を獲得できず、☆：選挙連合に参加、□：他の政党のリストに参加、［　］は個人区の結果を示す）</t>
    <rPh sb="63" eb="65">
      <t>コジン</t>
    </rPh>
    <rPh sb="65" eb="66">
      <t>ク</t>
    </rPh>
    <rPh sb="67" eb="69">
      <t>ケッカ</t>
    </rPh>
    <rPh sb="70" eb="71">
      <t>シメ</t>
    </rPh>
    <phoneticPr fontId="3"/>
  </si>
  <si>
    <t>議席占有率</t>
    <rPh sb="0" eb="2">
      <t>ギセキ</t>
    </rPh>
    <rPh sb="2" eb="5">
      <t>センユウリツ</t>
    </rPh>
    <phoneticPr fontId="3"/>
  </si>
  <si>
    <t>SZÖV.FALU.VIDÉK.  - AGRÁRSZÖV.</t>
    <phoneticPr fontId="3"/>
  </si>
  <si>
    <t>FIDESZ-MDF</t>
    <phoneticPr fontId="3"/>
  </si>
  <si>
    <t>http://www.fidesz.hu/</t>
    <phoneticPr fontId="3"/>
  </si>
  <si>
    <t>◎</t>
    <phoneticPr fontId="3"/>
  </si>
  <si>
    <t>◎［☆］</t>
    <phoneticPr fontId="3"/>
  </si>
  <si>
    <t>☆</t>
    <phoneticPr fontId="3"/>
  </si>
  <si>
    <t>◎</t>
    <phoneticPr fontId="3"/>
  </si>
  <si>
    <t>▲</t>
    <phoneticPr fontId="3"/>
  </si>
  <si>
    <t>▲□</t>
    <phoneticPr fontId="3"/>
  </si>
  <si>
    <t>▲</t>
    <phoneticPr fontId="3"/>
  </si>
  <si>
    <t>Keresztény Demokrata Néppárt</t>
    <phoneticPr fontId="3"/>
  </si>
  <si>
    <t>Köztársaság Párt</t>
    <phoneticPr fontId="3"/>
  </si>
  <si>
    <t>Magyar Demokrata Fórum</t>
    <phoneticPr fontId="3"/>
  </si>
  <si>
    <t>http://www.mdf.hu/</t>
    <phoneticPr fontId="3"/>
  </si>
  <si>
    <t>Magyar Demokrata Néppárt</t>
    <phoneticPr fontId="3"/>
  </si>
  <si>
    <t>Magyar Igazság és Élet Pártja</t>
    <phoneticPr fontId="3"/>
  </si>
  <si>
    <t>http://www.miep.hu/</t>
    <phoneticPr fontId="3"/>
  </si>
  <si>
    <t>MIÉP-Jobbik a Harmadik Út</t>
    <phoneticPr fontId="3"/>
  </si>
  <si>
    <t>MIÉP-Jobbik, the Third Way</t>
    <phoneticPr fontId="3"/>
  </si>
  <si>
    <t>Magyarországi Szociáldemokrata Párt</t>
    <phoneticPr fontId="3"/>
  </si>
  <si>
    <t>ハンガリー社会民主党</t>
    <rPh sb="5" eb="7">
      <t>シャカイ</t>
    </rPh>
    <rPh sb="7" eb="10">
      <t>ミンシュトウ</t>
    </rPh>
    <phoneticPr fontId="3"/>
  </si>
  <si>
    <t>Hungarian Social Democratic Party</t>
    <phoneticPr fontId="3"/>
  </si>
  <si>
    <t>http://www.mszdp.hu/</t>
    <phoneticPr fontId="3"/>
  </si>
  <si>
    <t>Magyar Szocialista Munkáspárt</t>
    <phoneticPr fontId="3"/>
  </si>
  <si>
    <t>1956/1989</t>
    <phoneticPr fontId="3"/>
  </si>
  <si>
    <t>Magyar Szocialista Párt</t>
    <phoneticPr fontId="3"/>
  </si>
  <si>
    <t>http://www.mszp.hu/</t>
    <phoneticPr fontId="3"/>
  </si>
  <si>
    <t>[Hungarian Communist] Workers' Party</t>
    <phoneticPr fontId="3"/>
  </si>
  <si>
    <t>http://www.munkaspart.hu/</t>
    <phoneticPr fontId="3"/>
  </si>
  <si>
    <t>1956/1989</t>
    <phoneticPr fontId="3"/>
  </si>
  <si>
    <t>Somogyért Szövetség</t>
    <phoneticPr fontId="3"/>
  </si>
  <si>
    <t>http://www.somogyert.hu/</t>
    <phoneticPr fontId="3"/>
  </si>
  <si>
    <t>http://www.szdsz.hu/</t>
    <phoneticPr fontId="3"/>
  </si>
  <si>
    <t xml:space="preserve">Szövetség a Faluért, a Vidékért </t>
    <phoneticPr fontId="3"/>
  </si>
  <si>
    <t xml:space="preserve">Alliance for the Village, for the Countryside </t>
    <phoneticPr fontId="3"/>
  </si>
  <si>
    <t>?</t>
    <phoneticPr fontId="3"/>
  </si>
  <si>
    <r>
      <t>SZDSZ</t>
    </r>
    <r>
      <rPr>
        <sz val="11"/>
        <rFont val="ＭＳ Ｐゴシック"/>
        <family val="3"/>
        <charset val="128"/>
      </rPr>
      <t/>
    </r>
    <phoneticPr fontId="3"/>
  </si>
  <si>
    <r>
      <t>MSZP-SZDSZ</t>
    </r>
    <r>
      <rPr>
        <sz val="11"/>
        <rFont val="ＭＳ Ｐゴシック"/>
        <family val="3"/>
        <charset val="128"/>
      </rPr>
      <t/>
    </r>
    <phoneticPr fontId="3"/>
  </si>
  <si>
    <t>ハンガリー社会主義労働者党</t>
    <rPh sb="5" eb="7">
      <t>シャカイ</t>
    </rPh>
    <rPh sb="7" eb="9">
      <t>シュギ</t>
    </rPh>
    <rPh sb="9" eb="13">
      <t>ロウドウシャトウ</t>
    </rPh>
    <phoneticPr fontId="3"/>
  </si>
  <si>
    <t>Republican Party</t>
  </si>
  <si>
    <t>共和党</t>
    <rPh sb="0" eb="3">
      <t>キョウワトウ</t>
    </rPh>
    <phoneticPr fontId="3"/>
  </si>
  <si>
    <t>ハンガリー民主人民党</t>
    <rPh sb="5" eb="7">
      <t>ミンシュ</t>
    </rPh>
    <rPh sb="7" eb="10">
      <t>ジンミントウ</t>
    </rPh>
    <phoneticPr fontId="3"/>
  </si>
  <si>
    <t>政党名称（日本語）</t>
    <rPh sb="0" eb="2">
      <t>セイトウ</t>
    </rPh>
    <rPh sb="2" eb="4">
      <t>メイショウ</t>
    </rPh>
    <rPh sb="5" eb="7">
      <t>ニホン</t>
    </rPh>
    <rPh sb="7" eb="8">
      <t>ゴ</t>
    </rPh>
    <phoneticPr fontId="3"/>
  </si>
  <si>
    <t>政党名称（英語）</t>
    <rPh sb="0" eb="2">
      <t>セイトウ</t>
    </rPh>
    <rPh sb="2" eb="4">
      <t>メイショウ</t>
    </rPh>
    <rPh sb="5" eb="7">
      <t>エイゴ</t>
    </rPh>
    <phoneticPr fontId="3"/>
  </si>
  <si>
    <t>SZDSZ</t>
    <phoneticPr fontId="3"/>
  </si>
  <si>
    <t>MSZP</t>
    <phoneticPr fontId="3"/>
  </si>
  <si>
    <t>MDF</t>
    <phoneticPr fontId="3"/>
  </si>
  <si>
    <t>MIÉP</t>
    <phoneticPr fontId="3"/>
  </si>
  <si>
    <t>FKGP</t>
    <phoneticPr fontId="3"/>
  </si>
  <si>
    <t>KDNP</t>
    <phoneticPr fontId="3"/>
  </si>
  <si>
    <t>FIDESZ</t>
    <phoneticPr fontId="3"/>
  </si>
  <si>
    <t>MSZMP</t>
    <phoneticPr fontId="3"/>
  </si>
  <si>
    <t>MSZDP</t>
    <phoneticPr fontId="3"/>
  </si>
  <si>
    <t>愛国選挙連合</t>
    <rPh sb="0" eb="2">
      <t>アイコク</t>
    </rPh>
    <rPh sb="2" eb="4">
      <t>センキョ</t>
    </rPh>
    <rPh sb="4" eb="6">
      <t>レンゴウ</t>
    </rPh>
    <phoneticPr fontId="3"/>
  </si>
  <si>
    <t>ショモジ県のための連盟</t>
    <rPh sb="4" eb="5">
      <t>ケン</t>
    </rPh>
    <rPh sb="9" eb="11">
      <t>レンメイ</t>
    </rPh>
    <phoneticPr fontId="3"/>
  </si>
  <si>
    <t>大統領選挙</t>
    <rPh sb="0" eb="3">
      <t>ダイトウリョウ</t>
    </rPh>
    <rPh sb="3" eb="5">
      <t>センキョ</t>
    </rPh>
    <phoneticPr fontId="3"/>
  </si>
  <si>
    <t>任期</t>
    <rPh sb="0" eb="2">
      <t>ニンキ</t>
    </rPh>
    <phoneticPr fontId="3"/>
  </si>
  <si>
    <t>ホームページアドレス</t>
    <phoneticPr fontId="3"/>
  </si>
  <si>
    <t>2004E</t>
    <phoneticPr fontId="3"/>
  </si>
  <si>
    <t>Agrárszövetség</t>
    <phoneticPr fontId="3"/>
  </si>
  <si>
    <t>［◎］</t>
    <phoneticPr fontId="3"/>
  </si>
  <si>
    <t>□</t>
    <phoneticPr fontId="3"/>
  </si>
  <si>
    <t>http://centrum-part.eu/</t>
    <phoneticPr fontId="3"/>
  </si>
  <si>
    <t>▲</t>
    <phoneticPr fontId="3"/>
  </si>
  <si>
    <t>独立小農業者党（独立小農業者・農業労働者・市民党）</t>
    <rPh sb="0" eb="2">
      <t>ドクリツ</t>
    </rPh>
    <rPh sb="2" eb="6">
      <t>ショウノウギョウシャ</t>
    </rPh>
    <rPh sb="6" eb="7">
      <t>トウ</t>
    </rPh>
    <rPh sb="8" eb="10">
      <t>ドクリツ</t>
    </rPh>
    <rPh sb="10" eb="14">
      <t>ショウノウギョウシャ</t>
    </rPh>
    <rPh sb="15" eb="17">
      <t>ノウギョウ</t>
    </rPh>
    <rPh sb="17" eb="20">
      <t>ロウドウシャ</t>
    </rPh>
    <rPh sb="21" eb="23">
      <t>シミン</t>
    </rPh>
    <rPh sb="23" eb="24">
      <t>トウ</t>
    </rPh>
    <phoneticPr fontId="3"/>
  </si>
  <si>
    <t>ハンガリー正義・生活党</t>
    <rPh sb="5" eb="7">
      <t>セイギ</t>
    </rPh>
    <rPh sb="8" eb="10">
      <t>セイカツ</t>
    </rPh>
    <rPh sb="10" eb="11">
      <t>トウ</t>
    </rPh>
    <phoneticPr fontId="3"/>
  </si>
  <si>
    <t>前身</t>
    <rPh sb="0" eb="2">
      <t>ゼンシン</t>
    </rPh>
    <phoneticPr fontId="3"/>
  </si>
  <si>
    <t>後継政党</t>
    <rPh sb="0" eb="2">
      <t>コウケイ</t>
    </rPh>
    <rPh sb="2" eb="4">
      <t>セイトウ</t>
    </rPh>
    <phoneticPr fontId="3"/>
  </si>
  <si>
    <t>分離政党</t>
    <rPh sb="0" eb="2">
      <t>ブンリ</t>
    </rPh>
    <rPh sb="2" eb="4">
      <t>セイトウ</t>
    </rPh>
    <phoneticPr fontId="3"/>
  </si>
  <si>
    <t>MDF</t>
    <phoneticPr fontId="3"/>
  </si>
  <si>
    <t>SZDSZ</t>
    <phoneticPr fontId="3"/>
  </si>
  <si>
    <t>FKGP</t>
    <phoneticPr fontId="3"/>
  </si>
  <si>
    <t>MSZP</t>
    <phoneticPr fontId="3"/>
  </si>
  <si>
    <t>KDNP</t>
    <phoneticPr fontId="3"/>
  </si>
  <si>
    <t>MSZP</t>
    <phoneticPr fontId="3"/>
  </si>
  <si>
    <t>SZDSZ</t>
    <phoneticPr fontId="3"/>
  </si>
  <si>
    <t>MDF</t>
    <phoneticPr fontId="3"/>
  </si>
  <si>
    <t>FKGP</t>
    <phoneticPr fontId="3"/>
  </si>
  <si>
    <t>KDNP</t>
    <phoneticPr fontId="3"/>
  </si>
  <si>
    <t>MSZP-SZDSZ</t>
    <phoneticPr fontId="3"/>
  </si>
  <si>
    <t>MDF</t>
    <phoneticPr fontId="3"/>
  </si>
  <si>
    <t>第一回投票登録有権者数</t>
    <rPh sb="0" eb="3">
      <t>ダイイッカイ</t>
    </rPh>
    <rPh sb="3" eb="5">
      <t>トウヒョウ</t>
    </rPh>
    <rPh sb="5" eb="7">
      <t>トウロク</t>
    </rPh>
    <rPh sb="7" eb="10">
      <t>ユウケンシャ</t>
    </rPh>
    <rPh sb="10" eb="11">
      <t>スウ</t>
    </rPh>
    <phoneticPr fontId="3"/>
  </si>
  <si>
    <t>有効投票率</t>
    <rPh sb="0" eb="2">
      <t>ユウコウ</t>
    </rPh>
    <rPh sb="2" eb="5">
      <t>トウヒョウリツ</t>
    </rPh>
    <phoneticPr fontId="3"/>
  </si>
  <si>
    <t>農業連盟</t>
    <rPh sb="0" eb="2">
      <t>ノウギョウ</t>
    </rPh>
    <rPh sb="2" eb="4">
      <t>レンメイ</t>
    </rPh>
    <phoneticPr fontId="3"/>
  </si>
  <si>
    <t>FIDESZ</t>
    <phoneticPr fontId="3"/>
  </si>
  <si>
    <t>Hazafias Választási Koalició</t>
  </si>
  <si>
    <t>FIDESZ</t>
    <phoneticPr fontId="3"/>
  </si>
  <si>
    <t>MSZDP</t>
    <phoneticPr fontId="3"/>
  </si>
  <si>
    <t>投票方法・議席配分方法</t>
    <rPh sb="0" eb="2">
      <t>トウヒョウ</t>
    </rPh>
    <rPh sb="2" eb="4">
      <t>ホウホウ</t>
    </rPh>
    <rPh sb="5" eb="7">
      <t>ギセキ</t>
    </rPh>
    <rPh sb="7" eb="9">
      <t>ハイブン</t>
    </rPh>
    <rPh sb="9" eb="11">
      <t>ホウホウ</t>
    </rPh>
    <phoneticPr fontId="3"/>
  </si>
  <si>
    <t>ハンガリー民主フォーラム</t>
    <rPh sb="5" eb="7">
      <t>ミンシュ</t>
    </rPh>
    <phoneticPr fontId="3"/>
  </si>
  <si>
    <t>ハンガリー社会党</t>
    <rPh sb="5" eb="8">
      <t>シャカイトウ</t>
    </rPh>
    <phoneticPr fontId="3"/>
  </si>
  <si>
    <t>キリスト教民主人民党</t>
    <rPh sb="4" eb="5">
      <t>キョウ</t>
    </rPh>
    <rPh sb="5" eb="7">
      <t>ミンシュ</t>
    </rPh>
    <rPh sb="7" eb="10">
      <t>ジンミントウ</t>
    </rPh>
    <phoneticPr fontId="3"/>
  </si>
  <si>
    <t>第一回投票（個人区）有効投票数</t>
    <rPh sb="0" eb="3">
      <t>ダイイッカイ</t>
    </rPh>
    <rPh sb="3" eb="5">
      <t>トウヒョウ</t>
    </rPh>
    <rPh sb="6" eb="8">
      <t>コジン</t>
    </rPh>
    <rPh sb="8" eb="9">
      <t>ク</t>
    </rPh>
    <rPh sb="10" eb="12">
      <t>ユウコウ</t>
    </rPh>
    <rPh sb="12" eb="15">
      <t>トウヒョウスウ</t>
    </rPh>
    <phoneticPr fontId="3"/>
  </si>
  <si>
    <t>第一回投票（個人区）有効投票率</t>
    <rPh sb="0" eb="3">
      <t>ダイイッカイ</t>
    </rPh>
    <rPh sb="3" eb="5">
      <t>トウヒョウ</t>
    </rPh>
    <rPh sb="6" eb="8">
      <t>コジン</t>
    </rPh>
    <rPh sb="8" eb="9">
      <t>ク</t>
    </rPh>
    <rPh sb="10" eb="12">
      <t>ユウコウ</t>
    </rPh>
    <rPh sb="12" eb="15">
      <t>トウヒョウリツ</t>
    </rPh>
    <phoneticPr fontId="3"/>
  </si>
  <si>
    <t>第二回投票（個人区）有効投票数</t>
    <rPh sb="0" eb="3">
      <t>ダイニカイ</t>
    </rPh>
    <rPh sb="3" eb="5">
      <t>トウヒョウ</t>
    </rPh>
    <rPh sb="6" eb="8">
      <t>コジン</t>
    </rPh>
    <rPh sb="8" eb="9">
      <t>ク</t>
    </rPh>
    <rPh sb="10" eb="12">
      <t>ユウコウ</t>
    </rPh>
    <rPh sb="12" eb="15">
      <t>トウヒョウスウ</t>
    </rPh>
    <phoneticPr fontId="3"/>
  </si>
  <si>
    <t>第二回投票（個人区）有効投票率</t>
    <rPh sb="0" eb="3">
      <t>ダイニカイ</t>
    </rPh>
    <rPh sb="3" eb="5">
      <t>トウヒョウ</t>
    </rPh>
    <rPh sb="6" eb="8">
      <t>コジン</t>
    </rPh>
    <rPh sb="8" eb="9">
      <t>ク</t>
    </rPh>
    <rPh sb="10" eb="12">
      <t>ユウコウ</t>
    </rPh>
    <rPh sb="12" eb="15">
      <t>トウヒョウリツ</t>
    </rPh>
    <phoneticPr fontId="3"/>
  </si>
  <si>
    <t>第一回投票（比例区）有効投票数</t>
    <rPh sb="0" eb="3">
      <t>ダイイッカイ</t>
    </rPh>
    <rPh sb="3" eb="5">
      <t>トウヒョウ</t>
    </rPh>
    <rPh sb="10" eb="12">
      <t>ユウコウ</t>
    </rPh>
    <rPh sb="12" eb="15">
      <t>トウヒョウスウ</t>
    </rPh>
    <phoneticPr fontId="3"/>
  </si>
  <si>
    <t>第二回投票（比例区）有効投票率</t>
    <rPh sb="0" eb="3">
      <t>ダイニカイ</t>
    </rPh>
    <rPh sb="3" eb="5">
      <t>トウヒョウ</t>
    </rPh>
    <rPh sb="6" eb="9">
      <t>ヒレイク</t>
    </rPh>
    <rPh sb="10" eb="12">
      <t>ユウコウ</t>
    </rPh>
    <rPh sb="12" eb="15">
      <t>トウヒョウリツ</t>
    </rPh>
    <phoneticPr fontId="3"/>
  </si>
  <si>
    <t>VP</t>
    <phoneticPr fontId="3"/>
  </si>
  <si>
    <t>小選挙区・比例代表並立制（全国補償議席枠あり）</t>
    <rPh sb="0" eb="4">
      <t>ショウセンキョク</t>
    </rPh>
    <rPh sb="5" eb="7">
      <t>ヒレイ</t>
    </rPh>
    <rPh sb="7" eb="9">
      <t>ダイヒョウ</t>
    </rPh>
    <rPh sb="9" eb="11">
      <t>ヘイリツ</t>
    </rPh>
    <rPh sb="11" eb="12">
      <t>セイ</t>
    </rPh>
    <rPh sb="13" eb="15">
      <t>ゼンコク</t>
    </rPh>
    <rPh sb="15" eb="17">
      <t>ホショウ</t>
    </rPh>
    <rPh sb="17" eb="19">
      <t>ギセキ</t>
    </rPh>
    <rPh sb="19" eb="20">
      <t>ワク</t>
    </rPh>
    <phoneticPr fontId="3"/>
  </si>
  <si>
    <t>登録有権者数</t>
    <rPh sb="0" eb="2">
      <t>トウロク</t>
    </rPh>
    <rPh sb="2" eb="5">
      <t>ユウケンシャ</t>
    </rPh>
    <rPh sb="5" eb="6">
      <t>スウ</t>
    </rPh>
    <phoneticPr fontId="3"/>
  </si>
  <si>
    <t>政党</t>
    <rPh sb="0" eb="2">
      <t>セイトウ</t>
    </rPh>
    <phoneticPr fontId="3"/>
  </si>
  <si>
    <t>比例区得票率</t>
    <rPh sb="0" eb="3">
      <t>ヒレイク</t>
    </rPh>
    <rPh sb="3" eb="6">
      <t>トクヒョウリツ</t>
    </rPh>
    <phoneticPr fontId="3"/>
  </si>
  <si>
    <t>MSZP</t>
    <phoneticPr fontId="3"/>
  </si>
  <si>
    <t>FIDESZ</t>
    <phoneticPr fontId="3"/>
  </si>
  <si>
    <t>MDF</t>
    <phoneticPr fontId="3"/>
  </si>
  <si>
    <t>SZDSZ</t>
    <phoneticPr fontId="3"/>
  </si>
  <si>
    <t>MIÉP</t>
    <phoneticPr fontId="3"/>
  </si>
  <si>
    <t>2002年議会選挙（4月7日／21日）</t>
    <rPh sb="4" eb="5">
      <t>ネン</t>
    </rPh>
    <rPh sb="5" eb="7">
      <t>ギカイ</t>
    </rPh>
    <rPh sb="7" eb="9">
      <t>センキョ</t>
    </rPh>
    <rPh sb="11" eb="12">
      <t>ガツ</t>
    </rPh>
    <rPh sb="13" eb="14">
      <t>ニチ</t>
    </rPh>
    <rPh sb="17" eb="18">
      <t>ニチ</t>
    </rPh>
    <phoneticPr fontId="3"/>
  </si>
  <si>
    <t>個人区議席</t>
    <rPh sb="0" eb="2">
      <t>コジン</t>
    </rPh>
    <rPh sb="2" eb="4">
      <t>クギ</t>
    </rPh>
    <rPh sb="4" eb="5">
      <t>セキ</t>
    </rPh>
    <phoneticPr fontId="3"/>
  </si>
  <si>
    <t>議席数計</t>
    <rPh sb="0" eb="3">
      <t>ギセキスウ</t>
    </rPh>
    <rPh sb="3" eb="4">
      <t>ケイ</t>
    </rPh>
    <phoneticPr fontId="3"/>
  </si>
  <si>
    <t>地区名簿議席</t>
    <rPh sb="0" eb="2">
      <t>チク</t>
    </rPh>
    <rPh sb="2" eb="4">
      <t>メイボ</t>
    </rPh>
    <rPh sb="4" eb="6">
      <t>ギセキ</t>
    </rPh>
    <phoneticPr fontId="3"/>
  </si>
  <si>
    <t>全国名簿議席</t>
    <rPh sb="0" eb="2">
      <t>ゼンコク</t>
    </rPh>
    <rPh sb="2" eb="4">
      <t>メイボ</t>
    </rPh>
    <rPh sb="4" eb="6">
      <t>ギセキ</t>
    </rPh>
    <phoneticPr fontId="3"/>
  </si>
  <si>
    <t>第二回投票投票率</t>
    <rPh sb="0" eb="2">
      <t>ダイニ</t>
    </rPh>
    <rPh sb="2" eb="3">
      <t>カイ</t>
    </rPh>
    <rPh sb="3" eb="5">
      <t>トウヒョウ</t>
    </rPh>
    <rPh sb="5" eb="8">
      <t>トウヒョウリツ</t>
    </rPh>
    <phoneticPr fontId="3"/>
  </si>
  <si>
    <t>第一回投票投票率</t>
    <rPh sb="0" eb="1">
      <t>ダイ</t>
    </rPh>
    <rPh sb="1" eb="2">
      <t>1</t>
    </rPh>
    <rPh sb="2" eb="3">
      <t>カイ</t>
    </rPh>
    <rPh sb="3" eb="5">
      <t>トウヒョウ</t>
    </rPh>
    <rPh sb="5" eb="8">
      <t>トウヒョウリツ</t>
    </rPh>
    <phoneticPr fontId="3"/>
  </si>
  <si>
    <t>第二回投票の行われた選挙区の登録有権者数</t>
    <rPh sb="0" eb="3">
      <t>ダイニカイ</t>
    </rPh>
    <rPh sb="3" eb="5">
      <t>トウヒョウ</t>
    </rPh>
    <rPh sb="6" eb="7">
      <t>オコナ</t>
    </rPh>
    <rPh sb="10" eb="13">
      <t>センキョク</t>
    </rPh>
    <rPh sb="14" eb="16">
      <t>トウロク</t>
    </rPh>
    <rPh sb="16" eb="19">
      <t>ユウケンシャ</t>
    </rPh>
    <phoneticPr fontId="3"/>
  </si>
  <si>
    <t>1990年議会選挙（3月25日／4月8日）</t>
    <rPh sb="4" eb="5">
      <t>ネン</t>
    </rPh>
    <rPh sb="5" eb="7">
      <t>ギカイ</t>
    </rPh>
    <rPh sb="7" eb="9">
      <t>センキョ</t>
    </rPh>
    <rPh sb="11" eb="12">
      <t>ガツ</t>
    </rPh>
    <rPh sb="14" eb="15">
      <t>ニチ</t>
    </rPh>
    <rPh sb="17" eb="18">
      <t>ガツ</t>
    </rPh>
    <rPh sb="19" eb="20">
      <t>ニチ</t>
    </rPh>
    <phoneticPr fontId="3"/>
  </si>
  <si>
    <t>FKGP</t>
    <phoneticPr fontId="3"/>
  </si>
  <si>
    <t>無所属</t>
    <rPh sb="0" eb="3">
      <t>ムショゾク</t>
    </rPh>
    <phoneticPr fontId="3"/>
  </si>
  <si>
    <t>2006年議会選挙（4月9日／23日）</t>
    <rPh sb="4" eb="5">
      <t>ネン</t>
    </rPh>
    <rPh sb="5" eb="7">
      <t>ギカイ</t>
    </rPh>
    <rPh sb="7" eb="9">
      <t>センキョ</t>
    </rPh>
    <rPh sb="11" eb="12">
      <t>ガツ</t>
    </rPh>
    <rPh sb="13" eb="14">
      <t>ニチ</t>
    </rPh>
    <rPh sb="17" eb="18">
      <t>ニチ</t>
    </rPh>
    <phoneticPr fontId="3"/>
  </si>
  <si>
    <t>1998年議会選挙（5月10日／24日）</t>
    <rPh sb="4" eb="5">
      <t>ネン</t>
    </rPh>
    <rPh sb="5" eb="7">
      <t>ギカイ</t>
    </rPh>
    <rPh sb="7" eb="9">
      <t>センキョ</t>
    </rPh>
    <rPh sb="11" eb="12">
      <t>ガツ</t>
    </rPh>
    <rPh sb="14" eb="15">
      <t>ニチ</t>
    </rPh>
    <rPh sb="18" eb="19">
      <t>ニチ</t>
    </rPh>
    <phoneticPr fontId="3"/>
  </si>
  <si>
    <t>1994年議会選挙（5月8日／29日）</t>
    <rPh sb="4" eb="5">
      <t>ネン</t>
    </rPh>
    <rPh sb="5" eb="7">
      <t>ギカイ</t>
    </rPh>
    <rPh sb="7" eb="9">
      <t>センキョ</t>
    </rPh>
    <rPh sb="11" eb="12">
      <t>ガツ</t>
    </rPh>
    <rPh sb="13" eb="14">
      <t>ニチ</t>
    </rPh>
    <rPh sb="17" eb="18">
      <t>ニチ</t>
    </rPh>
    <phoneticPr fontId="3"/>
  </si>
  <si>
    <r>
      <t xml:space="preserve">FIDESZ </t>
    </r>
    <r>
      <rPr>
        <sz val="11"/>
        <rFont val="ＭＳ Ｐゴシック"/>
        <family val="3"/>
        <charset val="128"/>
      </rPr>
      <t>（</t>
    </r>
    <r>
      <rPr>
        <sz val="11"/>
        <rFont val="Times New Roman"/>
        <family val="1"/>
      </rPr>
      <t>EPP-ED</t>
    </r>
    <r>
      <rPr>
        <sz val="11"/>
        <rFont val="ＭＳ Ｐゴシック"/>
        <family val="3"/>
        <charset val="128"/>
      </rPr>
      <t>）</t>
    </r>
    <phoneticPr fontId="3"/>
  </si>
  <si>
    <r>
      <t>拘束名簿制で、ドループ式当選基数（有効投票数を議席枠</t>
    </r>
    <r>
      <rPr>
        <sz val="11"/>
        <rFont val="Times New Roman"/>
        <family val="1"/>
      </rPr>
      <t>+1</t>
    </r>
    <r>
      <rPr>
        <sz val="11"/>
        <rFont val="ＭＳ Ｐゴシック"/>
        <family val="3"/>
        <charset val="128"/>
      </rPr>
      <t>で割った商）の整数倍に議席を配分；残余議席は剰余が基数の</t>
    </r>
    <r>
      <rPr>
        <sz val="11"/>
        <rFont val="Times New Roman"/>
        <family val="1"/>
      </rPr>
      <t>2/3</t>
    </r>
    <r>
      <rPr>
        <sz val="11"/>
        <rFont val="ＭＳ Ｐゴシック"/>
        <family val="3"/>
        <charset val="128"/>
      </rPr>
      <t>を越えている限りでその多い順に配分し、埋まらなかった議席と議席を生じなかった票は全国補償議席枠に回る（当選基数の</t>
    </r>
    <r>
      <rPr>
        <sz val="11"/>
        <rFont val="Times New Roman"/>
        <family val="1"/>
      </rPr>
      <t>2/3</t>
    </r>
    <r>
      <rPr>
        <sz val="11"/>
        <rFont val="ＭＳ Ｐゴシック"/>
        <family val="3"/>
        <charset val="128"/>
      </rPr>
      <t>による配分を受けた場合は、逆に基数に足りない票が全国補償議席枠にまわった死票から引かれる）</t>
    </r>
    <rPh sb="0" eb="2">
      <t>コウソク</t>
    </rPh>
    <rPh sb="2" eb="4">
      <t>メイボ</t>
    </rPh>
    <rPh sb="4" eb="5">
      <t>セイ</t>
    </rPh>
    <rPh sb="11" eb="12">
      <t>シキ</t>
    </rPh>
    <rPh sb="12" eb="14">
      <t>トウセン</t>
    </rPh>
    <rPh sb="14" eb="16">
      <t>キスウ</t>
    </rPh>
    <rPh sb="17" eb="19">
      <t>ユウコウ</t>
    </rPh>
    <rPh sb="19" eb="21">
      <t>トウヒョウ</t>
    </rPh>
    <rPh sb="21" eb="22">
      <t>カズ</t>
    </rPh>
    <rPh sb="23" eb="25">
      <t>ギセキ</t>
    </rPh>
    <rPh sb="25" eb="26">
      <t>ワク</t>
    </rPh>
    <rPh sb="29" eb="30">
      <t>ワ</t>
    </rPh>
    <rPh sb="32" eb="33">
      <t>ショウ</t>
    </rPh>
    <rPh sb="35" eb="37">
      <t>セイスウ</t>
    </rPh>
    <rPh sb="37" eb="38">
      <t>バイ</t>
    </rPh>
    <rPh sb="39" eb="41">
      <t>ギセキ</t>
    </rPh>
    <rPh sb="42" eb="44">
      <t>ハイブン</t>
    </rPh>
    <rPh sb="45" eb="47">
      <t>ザンヨ</t>
    </rPh>
    <rPh sb="47" eb="49">
      <t>ギセキ</t>
    </rPh>
    <rPh sb="50" eb="52">
      <t>ジョウヨ</t>
    </rPh>
    <rPh sb="53" eb="55">
      <t>キスウ</t>
    </rPh>
    <rPh sb="60" eb="61">
      <t>コ</t>
    </rPh>
    <rPh sb="65" eb="66">
      <t>カギ</t>
    </rPh>
    <rPh sb="70" eb="71">
      <t>オオ</t>
    </rPh>
    <rPh sb="72" eb="73">
      <t>ジュン</t>
    </rPh>
    <rPh sb="74" eb="76">
      <t>ハイブン</t>
    </rPh>
    <rPh sb="78" eb="79">
      <t>ウ</t>
    </rPh>
    <rPh sb="85" eb="87">
      <t>ギセキ</t>
    </rPh>
    <rPh sb="88" eb="90">
      <t>ギセキ</t>
    </rPh>
    <rPh sb="91" eb="92">
      <t>ショウ</t>
    </rPh>
    <rPh sb="97" eb="98">
      <t>ヒョウ</t>
    </rPh>
    <rPh sb="99" eb="101">
      <t>ゼンコク</t>
    </rPh>
    <rPh sb="101" eb="105">
      <t>ホショウギセキ</t>
    </rPh>
    <rPh sb="105" eb="106">
      <t>ワク</t>
    </rPh>
    <rPh sb="107" eb="108">
      <t>マワ</t>
    </rPh>
    <rPh sb="110" eb="112">
      <t>トウセン</t>
    </rPh>
    <rPh sb="112" eb="114">
      <t>キスウ</t>
    </rPh>
    <rPh sb="121" eb="123">
      <t>ハイブン</t>
    </rPh>
    <rPh sb="124" eb="125">
      <t>ウ</t>
    </rPh>
    <rPh sb="127" eb="129">
      <t>バアイ</t>
    </rPh>
    <rPh sb="131" eb="132">
      <t>ギャク</t>
    </rPh>
    <rPh sb="133" eb="135">
      <t>キスウ</t>
    </rPh>
    <rPh sb="136" eb="137">
      <t>タ</t>
    </rPh>
    <rPh sb="140" eb="141">
      <t>ヒョウ</t>
    </rPh>
    <rPh sb="142" eb="144">
      <t>ゼンコク</t>
    </rPh>
    <rPh sb="144" eb="146">
      <t>ホショウ</t>
    </rPh>
    <rPh sb="146" eb="148">
      <t>ギセキ</t>
    </rPh>
    <rPh sb="148" eb="149">
      <t>ワク</t>
    </rPh>
    <rPh sb="154" eb="156">
      <t>シヒョウ</t>
    </rPh>
    <rPh sb="158" eb="159">
      <t>ヒ</t>
    </rPh>
    <phoneticPr fontId="3"/>
  </si>
  <si>
    <t>2004年欧州議会選挙（6月13日）</t>
    <rPh sb="4" eb="5">
      <t>ネン</t>
    </rPh>
    <rPh sb="5" eb="7">
      <t>オウシュウ</t>
    </rPh>
    <rPh sb="7" eb="9">
      <t>ギカイ</t>
    </rPh>
    <rPh sb="9" eb="11">
      <t>センキョ</t>
    </rPh>
    <rPh sb="13" eb="14">
      <t>ガツ</t>
    </rPh>
    <rPh sb="16" eb="17">
      <t>ニチ</t>
    </rPh>
    <phoneticPr fontId="3"/>
  </si>
  <si>
    <t>投票率</t>
    <rPh sb="0" eb="3">
      <t>トウヒョウリツ</t>
    </rPh>
    <phoneticPr fontId="3"/>
  </si>
  <si>
    <t>得票数</t>
    <rPh sb="0" eb="3">
      <t>トクヒョウスウ</t>
    </rPh>
    <phoneticPr fontId="3"/>
  </si>
  <si>
    <t>得票率</t>
    <rPh sb="0" eb="3">
      <t>トクヒョウリツ</t>
    </rPh>
    <phoneticPr fontId="3"/>
  </si>
  <si>
    <t>議席数</t>
    <rPh sb="0" eb="2">
      <t>ギセキ</t>
    </rPh>
    <rPh sb="2" eb="3">
      <t>スウ</t>
    </rPh>
    <phoneticPr fontId="3"/>
  </si>
  <si>
    <t>有効投票数</t>
    <rPh sb="0" eb="2">
      <t>ユウコウ</t>
    </rPh>
    <rPh sb="2" eb="5">
      <t>トウヒョウスウ</t>
    </rPh>
    <phoneticPr fontId="3"/>
  </si>
  <si>
    <t>ハンガリーの選挙制度</t>
    <rPh sb="6" eb="8">
      <t>センキョ</t>
    </rPh>
    <rPh sb="8" eb="10">
      <t>セイド</t>
    </rPh>
    <phoneticPr fontId="3"/>
  </si>
  <si>
    <t>選挙法</t>
    <rPh sb="0" eb="3">
      <t>センキョホウ</t>
    </rPh>
    <phoneticPr fontId="3"/>
  </si>
  <si>
    <t>同リンク</t>
    <rPh sb="0" eb="1">
      <t>ドウ</t>
    </rPh>
    <phoneticPr fontId="3"/>
  </si>
  <si>
    <t>選挙形式</t>
    <rPh sb="0" eb="2">
      <t>センキョ</t>
    </rPh>
    <rPh sb="2" eb="4">
      <t>ケイシキ</t>
    </rPh>
    <phoneticPr fontId="3"/>
  </si>
  <si>
    <t>選挙区</t>
    <rPh sb="0" eb="3">
      <t>センキョク</t>
    </rPh>
    <phoneticPr fontId="3"/>
  </si>
  <si>
    <t>選挙区の定数の範囲</t>
    <rPh sb="0" eb="3">
      <t>センキョク</t>
    </rPh>
    <rPh sb="4" eb="6">
      <t>テイスウ</t>
    </rPh>
    <rPh sb="7" eb="9">
      <t>ハンイ</t>
    </rPh>
    <phoneticPr fontId="3"/>
  </si>
  <si>
    <t>阻止条項</t>
    <rPh sb="0" eb="2">
      <t>ソシ</t>
    </rPh>
    <rPh sb="2" eb="4">
      <t>ジョウコウ</t>
    </rPh>
    <phoneticPr fontId="3"/>
  </si>
  <si>
    <t>比例代表制</t>
    <rPh sb="0" eb="2">
      <t>ヒレイ</t>
    </rPh>
    <rPh sb="2" eb="5">
      <t>ダイヒョウセイ</t>
    </rPh>
    <phoneticPr fontId="3"/>
  </si>
  <si>
    <t>（個人選挙区）</t>
    <rPh sb="1" eb="3">
      <t>コジン</t>
    </rPh>
    <rPh sb="3" eb="6">
      <t>センキョク</t>
    </rPh>
    <phoneticPr fontId="3"/>
  </si>
  <si>
    <t>全国区</t>
    <rPh sb="0" eb="3">
      <t>ゼンコクク</t>
    </rPh>
    <phoneticPr fontId="3"/>
  </si>
  <si>
    <t>個人選挙区には阻止条項は適用されない</t>
    <rPh sb="0" eb="2">
      <t>コジン</t>
    </rPh>
    <rPh sb="2" eb="5">
      <t>センキョク</t>
    </rPh>
    <rPh sb="7" eb="9">
      <t>ソシ</t>
    </rPh>
    <rPh sb="9" eb="11">
      <t>ジョウコウ</t>
    </rPh>
    <rPh sb="12" eb="14">
      <t>テキヨウ</t>
    </rPh>
    <phoneticPr fontId="3"/>
  </si>
  <si>
    <r>
      <t xml:space="preserve">1949. évi XX. törvény </t>
    </r>
    <r>
      <rPr>
        <sz val="11"/>
        <rFont val="ＭＳ Ｐゴシック"/>
        <family val="3"/>
        <charset val="128"/>
      </rPr>
      <t>[憲法]</t>
    </r>
    <r>
      <rPr>
        <sz val="11"/>
        <rFont val="ＭＳ Ｐゴシック"/>
        <family val="3"/>
        <charset val="128"/>
      </rPr>
      <t>；</t>
    </r>
    <r>
      <rPr>
        <sz val="11"/>
        <rFont val="Times New Roman"/>
        <family val="1"/>
      </rPr>
      <t>1989. évi XXXI. törvény</t>
    </r>
    <r>
      <rPr>
        <sz val="11"/>
        <rFont val="ＭＳ Ｐゴシック"/>
        <family val="3"/>
        <charset val="128"/>
      </rPr>
      <t>；</t>
    </r>
    <r>
      <rPr>
        <sz val="11"/>
        <rFont val="Times New Roman"/>
        <family val="1"/>
      </rPr>
      <t>1990. évi XL. törvény</t>
    </r>
    <r>
      <rPr>
        <sz val="11"/>
        <rFont val="ＭＳ Ｐゴシック"/>
        <family val="3"/>
        <charset val="128"/>
      </rPr>
      <t>により修正</t>
    </r>
    <r>
      <rPr>
        <sz val="11"/>
        <rFont val="Times New Roman"/>
        <family val="1"/>
      </rPr>
      <t xml:space="preserve"> </t>
    </r>
    <rPh sb="23" eb="25">
      <t>ケンポウ</t>
    </rPh>
    <rPh sb="75" eb="77">
      <t>シュウセイ</t>
    </rPh>
    <phoneticPr fontId="3"/>
  </si>
  <si>
    <r>
      <t>　</t>
    </r>
    <r>
      <rPr>
        <sz val="11"/>
        <rFont val="Times New Roman"/>
        <family val="1"/>
      </rPr>
      <t/>
    </r>
    <phoneticPr fontId="3"/>
  </si>
  <si>
    <t>European People's Party (EPP)</t>
    <phoneticPr fontId="3"/>
  </si>
  <si>
    <t xml:space="preserve">European Conservatives and Reformists Group </t>
    <phoneticPr fontId="3"/>
  </si>
  <si>
    <t>［削除］</t>
    <rPh sb="1" eb="3">
      <t>サクジョ</t>
    </rPh>
    <phoneticPr fontId="3"/>
  </si>
  <si>
    <t>政権構成</t>
    <rPh sb="0" eb="2">
      <t>セイケン</t>
    </rPh>
    <rPh sb="2" eb="4">
      <t>コウセイ</t>
    </rPh>
    <phoneticPr fontId="3"/>
  </si>
  <si>
    <t>2010.5.29-</t>
    <phoneticPr fontId="3"/>
  </si>
  <si>
    <t>ORBÁN, Viktor</t>
    <phoneticPr fontId="3"/>
  </si>
  <si>
    <r>
      <t>MSzP</t>
    </r>
    <r>
      <rPr>
        <sz val="11"/>
        <rFont val="Times New Roman"/>
        <family val="1"/>
      </rPr>
      <t xml:space="preserve"> </t>
    </r>
    <phoneticPr fontId="3"/>
  </si>
  <si>
    <t>2009.4.14-2010.5.29</t>
    <phoneticPr fontId="3"/>
  </si>
  <si>
    <t>2004.9.29-2009.4.14</t>
    <phoneticPr fontId="3"/>
  </si>
  <si>
    <t>GYURCSÁNY, Ferenc</t>
    <phoneticPr fontId="3"/>
  </si>
  <si>
    <r>
      <t>MSzP</t>
    </r>
    <r>
      <rPr>
        <sz val="11"/>
        <rFont val="Times New Roman"/>
        <family val="1"/>
      </rPr>
      <t>, SzDSz</t>
    </r>
    <phoneticPr fontId="3"/>
  </si>
  <si>
    <t>2002.5.27-2004.9.29</t>
    <phoneticPr fontId="3"/>
  </si>
  <si>
    <t>MEDGYESSY, Péter</t>
    <phoneticPr fontId="3"/>
  </si>
  <si>
    <r>
      <rPr>
        <u/>
        <sz val="11"/>
        <rFont val="Times New Roman"/>
        <family val="1"/>
      </rPr>
      <t>Fidesz</t>
    </r>
    <r>
      <rPr>
        <sz val="11"/>
        <rFont val="Times New Roman"/>
        <family val="1"/>
      </rPr>
      <t>, MDF, FKgP</t>
    </r>
    <phoneticPr fontId="3"/>
  </si>
  <si>
    <t>1998.7.8-2002.5.27</t>
    <phoneticPr fontId="3"/>
  </si>
  <si>
    <t>1994.7.15-1998.7.8</t>
    <phoneticPr fontId="3"/>
  </si>
  <si>
    <t>HORN, Gyula</t>
    <phoneticPr fontId="3"/>
  </si>
  <si>
    <r>
      <rPr>
        <u/>
        <sz val="11"/>
        <rFont val="Times New Roman"/>
        <family val="1"/>
      </rPr>
      <t>MDF</t>
    </r>
    <r>
      <rPr>
        <sz val="11"/>
        <rFont val="Times New Roman"/>
        <family val="1"/>
      </rPr>
      <t>, KDNP, FKgP</t>
    </r>
    <phoneticPr fontId="3"/>
  </si>
  <si>
    <t>1993.12.21-1994.7.15</t>
    <phoneticPr fontId="3"/>
  </si>
  <si>
    <t>BOROS, Péter</t>
    <phoneticPr fontId="3"/>
  </si>
  <si>
    <t>1990.5.23-1993.12.21</t>
    <phoneticPr fontId="3"/>
  </si>
  <si>
    <t xml:space="preserve">ANTAL, József </t>
    <phoneticPr fontId="3"/>
  </si>
  <si>
    <t>BAJNAI Gordon</t>
    <phoneticPr fontId="3"/>
  </si>
  <si>
    <t>Non-Inscrits</t>
    <phoneticPr fontId="3"/>
  </si>
  <si>
    <r>
      <rPr>
        <u/>
        <sz val="11"/>
        <color indexed="8"/>
        <rFont val="Times New Roman"/>
        <family val="1"/>
      </rPr>
      <t>Fidesz</t>
    </r>
    <r>
      <rPr>
        <sz val="11"/>
        <color indexed="8"/>
        <rFont val="Times New Roman"/>
        <family val="1"/>
      </rPr>
      <t>, KDNP</t>
    </r>
    <phoneticPr fontId="3"/>
  </si>
  <si>
    <r>
      <rPr>
        <sz val="11"/>
        <color indexed="8"/>
        <rFont val="ＭＳ Ｐゴシック"/>
        <family val="3"/>
        <charset val="128"/>
      </rPr>
      <t>ハンガリーの歴代内閣と政権構成政党</t>
    </r>
    <phoneticPr fontId="3"/>
  </si>
  <si>
    <r>
      <rPr>
        <sz val="11"/>
        <color indexed="8"/>
        <rFont val="ＭＳ Ｐゴシック"/>
        <family val="3"/>
        <charset val="128"/>
      </rPr>
      <t>首相名</t>
    </r>
    <rPh sb="0" eb="2">
      <t>シュショウ</t>
    </rPh>
    <rPh sb="2" eb="3">
      <t>メイ</t>
    </rPh>
    <phoneticPr fontId="3"/>
  </si>
  <si>
    <r>
      <rPr>
        <sz val="11"/>
        <color indexed="8"/>
        <rFont val="ＭＳ Ｐゴシック"/>
        <family val="3"/>
        <charset val="128"/>
      </rPr>
      <t>首相名日本語表記</t>
    </r>
    <rPh sb="0" eb="3">
      <t>シュショウメイ</t>
    </rPh>
    <rPh sb="3" eb="6">
      <t>ニホンゴ</t>
    </rPh>
    <rPh sb="6" eb="8">
      <t>ヒョウキ</t>
    </rPh>
    <phoneticPr fontId="3"/>
  </si>
  <si>
    <r>
      <rPr>
        <sz val="11"/>
        <color indexed="8"/>
        <rFont val="ＭＳ Ｐゴシック"/>
        <family val="3"/>
        <charset val="128"/>
      </rPr>
      <t>任期</t>
    </r>
    <rPh sb="0" eb="2">
      <t>ニンキ</t>
    </rPh>
    <phoneticPr fontId="3"/>
  </si>
  <si>
    <r>
      <rPr>
        <sz val="11"/>
        <rFont val="ＭＳ Ｐゴシック"/>
        <family val="3"/>
        <charset val="128"/>
      </rPr>
      <t>政権構成政党（下線は首相の出身政党、ないし支持母体）</t>
    </r>
    <rPh sb="0" eb="2">
      <t>セイケン</t>
    </rPh>
    <rPh sb="2" eb="4">
      <t>コウセイ</t>
    </rPh>
    <rPh sb="4" eb="6">
      <t>セイトウ</t>
    </rPh>
    <rPh sb="7" eb="9">
      <t>カセン</t>
    </rPh>
    <rPh sb="10" eb="12">
      <t>シュショウ</t>
    </rPh>
    <rPh sb="13" eb="15">
      <t>シュッシン</t>
    </rPh>
    <rPh sb="15" eb="17">
      <t>セイトウ</t>
    </rPh>
    <rPh sb="21" eb="23">
      <t>シジ</t>
    </rPh>
    <rPh sb="23" eb="25">
      <t>ボタイ</t>
    </rPh>
    <phoneticPr fontId="3"/>
  </si>
  <si>
    <r>
      <rPr>
        <sz val="11"/>
        <rFont val="ＭＳ Ｐゴシック"/>
        <family val="3"/>
        <charset val="128"/>
      </rPr>
      <t>備考</t>
    </r>
    <rPh sb="0" eb="2">
      <t>ビコウ</t>
    </rPh>
    <phoneticPr fontId="3"/>
  </si>
  <si>
    <r>
      <rPr>
        <sz val="11"/>
        <rFont val="ＭＳ Ｐゴシック"/>
        <family val="3"/>
        <charset val="128"/>
      </rPr>
      <t>アンタル</t>
    </r>
    <phoneticPr fontId="3"/>
  </si>
  <si>
    <r>
      <rPr>
        <sz val="11"/>
        <rFont val="ＭＳ Ｐゴシック"/>
        <family val="3"/>
        <charset val="128"/>
      </rPr>
      <t>ボロシュ</t>
    </r>
    <phoneticPr fontId="3"/>
  </si>
  <si>
    <r>
      <rPr>
        <sz val="11"/>
        <rFont val="ＭＳ Ｐゴシック"/>
        <family val="3"/>
        <charset val="128"/>
      </rPr>
      <t>ホルン</t>
    </r>
    <phoneticPr fontId="3"/>
  </si>
  <si>
    <r>
      <rPr>
        <sz val="11"/>
        <rFont val="ＭＳ Ｐゴシック"/>
        <family val="3"/>
        <charset val="128"/>
      </rPr>
      <t>オルバーン</t>
    </r>
    <phoneticPr fontId="3"/>
  </si>
  <si>
    <r>
      <rPr>
        <sz val="11"/>
        <rFont val="ＭＳ Ｐゴシック"/>
        <family val="3"/>
        <charset val="128"/>
      </rPr>
      <t>メッジェシ</t>
    </r>
    <phoneticPr fontId="3"/>
  </si>
  <si>
    <r>
      <rPr>
        <sz val="11"/>
        <rFont val="ＭＳ Ｐゴシック"/>
        <family val="3"/>
        <charset val="128"/>
      </rPr>
      <t>首相は非党員</t>
    </r>
    <rPh sb="0" eb="2">
      <t>シュショウ</t>
    </rPh>
    <rPh sb="3" eb="6">
      <t>ヒトウイン</t>
    </rPh>
    <phoneticPr fontId="3"/>
  </si>
  <si>
    <r>
      <rPr>
        <sz val="11"/>
        <rFont val="ＭＳ Ｐゴシック"/>
        <family val="3"/>
        <charset val="128"/>
      </rPr>
      <t>ジュルチャーニ</t>
    </r>
    <phoneticPr fontId="3"/>
  </si>
  <si>
    <r>
      <rPr>
        <sz val="11"/>
        <rFont val="ＭＳ Ｐゴシック"/>
        <family val="3"/>
        <charset val="128"/>
      </rPr>
      <t>バイナイ</t>
    </r>
    <phoneticPr fontId="3"/>
  </si>
  <si>
    <r>
      <t>2008</t>
    </r>
    <r>
      <rPr>
        <sz val="11"/>
        <rFont val="ＭＳ Ｐゴシック"/>
        <family val="3"/>
        <charset val="128"/>
      </rPr>
      <t>年</t>
    </r>
    <r>
      <rPr>
        <sz val="11"/>
        <rFont val="Times New Roman"/>
        <family val="1"/>
      </rPr>
      <t>5</t>
    </r>
    <r>
      <rPr>
        <sz val="11"/>
        <rFont val="ＭＳ Ｐゴシック"/>
        <family val="3"/>
        <charset val="128"/>
      </rPr>
      <t>月以降は</t>
    </r>
    <r>
      <rPr>
        <sz val="11"/>
        <rFont val="Times New Roman"/>
        <family val="1"/>
      </rPr>
      <t>MSzP</t>
    </r>
    <r>
      <rPr>
        <sz val="11"/>
        <rFont val="ＭＳ Ｐゴシック"/>
        <family val="3"/>
        <charset val="128"/>
      </rPr>
      <t>単独</t>
    </r>
    <r>
      <rPr>
        <sz val="11"/>
        <rFont val="ＭＳ Ｐゴシック"/>
        <family val="3"/>
        <charset val="128"/>
      </rPr>
      <t>少数派内閣に</t>
    </r>
    <r>
      <rPr>
        <sz val="11"/>
        <rFont val="Times New Roman"/>
        <family val="1"/>
      </rPr>
      <t>SzDSz</t>
    </r>
    <r>
      <rPr>
        <sz val="11"/>
        <rFont val="ＭＳ Ｐゴシック"/>
        <family val="3"/>
        <charset val="128"/>
      </rPr>
      <t>が閣外協力</t>
    </r>
    <rPh sb="4" eb="5">
      <t>ネン</t>
    </rPh>
    <rPh sb="6" eb="9">
      <t>ガツイコウ</t>
    </rPh>
    <rPh sb="14" eb="16">
      <t>タンドク</t>
    </rPh>
    <rPh sb="16" eb="18">
      <t>ショウスウ</t>
    </rPh>
    <rPh sb="18" eb="19">
      <t>ハ</t>
    </rPh>
    <rPh sb="19" eb="21">
      <t>ナイカク</t>
    </rPh>
    <rPh sb="28" eb="30">
      <t>カクガイ</t>
    </rPh>
    <rPh sb="30" eb="32">
      <t>キョウリョク</t>
    </rPh>
    <phoneticPr fontId="3"/>
  </si>
  <si>
    <r>
      <t>MSzP</t>
    </r>
    <r>
      <rPr>
        <sz val="11"/>
        <rFont val="Times New Roman"/>
        <family val="1"/>
      </rPr>
      <t xml:space="preserve">, SzDSz
</t>
    </r>
    <r>
      <rPr>
        <sz val="11"/>
        <rFont val="ＭＳ Ｐゴシック"/>
        <family val="3"/>
        <charset val="128"/>
      </rPr>
      <t>（</t>
    </r>
    <r>
      <rPr>
        <sz val="11"/>
        <rFont val="Times New Roman"/>
        <family val="1"/>
      </rPr>
      <t>2008</t>
    </r>
    <r>
      <rPr>
        <sz val="11"/>
        <rFont val="ＭＳ Ｐゴシック"/>
        <family val="3"/>
        <charset val="128"/>
      </rPr>
      <t>年</t>
    </r>
    <r>
      <rPr>
        <sz val="11"/>
        <rFont val="Times New Roman"/>
        <family val="1"/>
      </rPr>
      <t>5</t>
    </r>
    <r>
      <rPr>
        <sz val="11"/>
        <rFont val="ＭＳ Ｐゴシック"/>
        <family val="3"/>
        <charset val="128"/>
      </rPr>
      <t>月より</t>
    </r>
    <r>
      <rPr>
        <sz val="11"/>
        <rFont val="Times New Roman"/>
        <family val="1"/>
      </rPr>
      <t>MS</t>
    </r>
    <r>
      <rPr>
        <sz val="11"/>
        <rFont val="ＭＳ Ｐゴシック"/>
        <family val="3"/>
        <charset val="128"/>
      </rPr>
      <t>ｚ</t>
    </r>
    <r>
      <rPr>
        <sz val="11"/>
        <rFont val="Times New Roman"/>
        <family val="1"/>
      </rPr>
      <t>P</t>
    </r>
    <r>
      <rPr>
        <sz val="11"/>
        <rFont val="ＭＳ Ｐゴシック"/>
        <family val="3"/>
        <charset val="128"/>
      </rPr>
      <t>）</t>
    </r>
    <rPh sb="17" eb="18">
      <t>ネン</t>
    </rPh>
    <rPh sb="19" eb="20">
      <t>ガツ</t>
    </rPh>
    <phoneticPr fontId="3"/>
  </si>
  <si>
    <t>FIDESZ-KDNP</t>
    <phoneticPr fontId="3"/>
  </si>
  <si>
    <r>
      <t xml:space="preserve">FIDESZ-KDNP </t>
    </r>
    <r>
      <rPr>
        <sz val="11"/>
        <rFont val="ＭＳ Ｐゴシック"/>
        <family val="3"/>
        <charset val="128"/>
      </rPr>
      <t>（</t>
    </r>
    <r>
      <rPr>
        <sz val="11"/>
        <rFont val="Times New Roman"/>
        <family val="1"/>
      </rPr>
      <t>EPP-ED</t>
    </r>
    <r>
      <rPr>
        <sz val="11"/>
        <rFont val="ＭＳ Ｐゴシック"/>
        <family val="3"/>
        <charset val="128"/>
      </rPr>
      <t>）</t>
    </r>
    <phoneticPr fontId="3"/>
  </si>
  <si>
    <t>JOBBIK (NI)</t>
    <phoneticPr fontId="3"/>
  </si>
  <si>
    <r>
      <t xml:space="preserve">MCF ROMA </t>
    </r>
    <r>
      <rPr>
        <sz val="11"/>
        <rFont val="Century"/>
        <family val="1"/>
      </rPr>
      <t>Ö.(MCF Roma Összefogás Párt)</t>
    </r>
    <phoneticPr fontId="3"/>
  </si>
  <si>
    <t>議会（一院制）選挙制度（1990-2010年選挙に適用）</t>
    <rPh sb="0" eb="2">
      <t>ギカイ</t>
    </rPh>
    <rPh sb="3" eb="6">
      <t>イチインセイ</t>
    </rPh>
    <rPh sb="7" eb="9">
      <t>センキョ</t>
    </rPh>
    <rPh sb="9" eb="11">
      <t>セイド</t>
    </rPh>
    <rPh sb="21" eb="22">
      <t>ネン</t>
    </rPh>
    <rPh sb="22" eb="24">
      <t>センキョ</t>
    </rPh>
    <rPh sb="25" eb="27">
      <t>テキヨウ</t>
    </rPh>
    <phoneticPr fontId="3"/>
  </si>
  <si>
    <t>議会（一院制）選挙制度（2014年選挙から適用）</t>
    <rPh sb="21" eb="23">
      <t>テキヨウ</t>
    </rPh>
    <phoneticPr fontId="3"/>
  </si>
  <si>
    <r>
      <t>4</t>
    </r>
    <r>
      <rPr>
        <sz val="11"/>
        <rFont val="ＭＳ Ｐ明朝"/>
        <family val="1"/>
        <charset val="128"/>
      </rPr>
      <t>年（一定の条件下で大統領に解散権有り）</t>
    </r>
    <phoneticPr fontId="3"/>
  </si>
  <si>
    <r>
      <rPr>
        <sz val="11"/>
        <rFont val="ＭＳ Ｐ明朝"/>
        <family val="1"/>
        <charset val="128"/>
      </rPr>
      <t>小選挙区・比例代表並立制</t>
    </r>
    <phoneticPr fontId="3"/>
  </si>
  <si>
    <r>
      <rPr>
        <sz val="11"/>
        <rFont val="ＭＳ Ｐ明朝"/>
        <family val="1"/>
        <charset val="128"/>
      </rPr>
      <t>あり</t>
    </r>
    <phoneticPr fontId="3"/>
  </si>
  <si>
    <r>
      <t>106</t>
    </r>
    <r>
      <rPr>
        <sz val="11"/>
        <rFont val="ＭＳ Ｐゴシック"/>
        <family val="3"/>
        <charset val="128"/>
      </rPr>
      <t>小選挙区</t>
    </r>
    <rPh sb="3" eb="7">
      <t>ショウセンキョク</t>
    </rPh>
    <phoneticPr fontId="3"/>
  </si>
  <si>
    <r>
      <rPr>
        <sz val="11"/>
        <rFont val="ＭＳ Ｐゴシック"/>
        <family val="3"/>
        <charset val="128"/>
      </rPr>
      <t>全体で</t>
    </r>
    <r>
      <rPr>
        <sz val="11"/>
        <rFont val="Times New Roman"/>
        <family val="1"/>
      </rPr>
      <t>199</t>
    </r>
    <r>
      <rPr>
        <sz val="11"/>
        <rFont val="ＭＳ Ｐゴシック"/>
        <family val="3"/>
        <charset val="128"/>
      </rPr>
      <t>議席</t>
    </r>
    <rPh sb="0" eb="2">
      <t>ゼンタイ</t>
    </rPh>
    <rPh sb="6" eb="8">
      <t>ギセキ</t>
    </rPh>
    <phoneticPr fontId="3"/>
  </si>
  <si>
    <r>
      <rPr>
        <sz val="11"/>
        <rFont val="ＭＳ Ｐゴシック"/>
        <family val="3"/>
        <charset val="128"/>
      </rPr>
      <t>（</t>
    </r>
    <r>
      <rPr>
        <sz val="11"/>
        <rFont val="Times New Roman"/>
        <family val="1"/>
      </rPr>
      <t>α</t>
    </r>
    <r>
      <rPr>
        <sz val="11"/>
        <rFont val="ＭＳ Ｐゴシック"/>
        <family val="3"/>
        <charset val="128"/>
      </rPr>
      <t>議席）</t>
    </r>
    <rPh sb="2" eb="4">
      <t>ギセキ</t>
    </rPh>
    <phoneticPr fontId="3"/>
  </si>
  <si>
    <r>
      <t>93</t>
    </r>
    <r>
      <rPr>
        <sz val="11"/>
        <rFont val="ＭＳ Ｐゴシック"/>
        <family val="3"/>
        <charset val="128"/>
      </rPr>
      <t>（－</t>
    </r>
    <r>
      <rPr>
        <sz val="11"/>
        <rFont val="Times New Roman"/>
        <family val="1"/>
      </rPr>
      <t>α</t>
    </r>
    <r>
      <rPr>
        <sz val="11"/>
        <rFont val="ＭＳ Ｐゴシック"/>
        <family val="3"/>
        <charset val="128"/>
      </rPr>
      <t>）議席</t>
    </r>
    <rPh sb="6" eb="8">
      <t>ギセキ</t>
    </rPh>
    <phoneticPr fontId="3"/>
  </si>
  <si>
    <r>
      <rPr>
        <sz val="11"/>
        <rFont val="ＭＳ Ｐ明朝"/>
        <family val="1"/>
        <charset val="128"/>
      </rPr>
      <t>成人（</t>
    </r>
    <r>
      <rPr>
        <sz val="11"/>
        <rFont val="Times New Roman"/>
        <family val="1"/>
      </rPr>
      <t>18</t>
    </r>
    <r>
      <rPr>
        <sz val="11"/>
        <rFont val="ＭＳ Ｐ明朝"/>
        <family val="1"/>
        <charset val="128"/>
      </rPr>
      <t>歳以上）</t>
    </r>
    <phoneticPr fontId="3"/>
  </si>
  <si>
    <t>（少数民族名簿）</t>
    <rPh sb="1" eb="3">
      <t>ショウスウ</t>
    </rPh>
    <rPh sb="3" eb="5">
      <t>ミンゾク</t>
    </rPh>
    <rPh sb="5" eb="7">
      <t>メイボ</t>
    </rPh>
    <phoneticPr fontId="3"/>
  </si>
  <si>
    <t>最多得票候補が議席獲得（一回投票制）</t>
    <rPh sb="0" eb="2">
      <t>サイタ</t>
    </rPh>
    <rPh sb="2" eb="4">
      <t>トクヒョウ</t>
    </rPh>
    <rPh sb="4" eb="6">
      <t>コウホ</t>
    </rPh>
    <rPh sb="7" eb="9">
      <t>ギセキ</t>
    </rPh>
    <rPh sb="9" eb="11">
      <t>カクトク</t>
    </rPh>
    <rPh sb="12" eb="13">
      <t>1</t>
    </rPh>
    <rPh sb="13" eb="14">
      <t>カイ</t>
    </rPh>
    <rPh sb="14" eb="16">
      <t>トウヒョウ</t>
    </rPh>
    <rPh sb="16" eb="17">
      <t>セイ</t>
    </rPh>
    <phoneticPr fontId="3"/>
  </si>
  <si>
    <r>
      <rPr>
        <sz val="11"/>
        <rFont val="ＭＳ Ｐ明朝"/>
        <family val="1"/>
        <charset val="128"/>
      </rPr>
      <t>全国名簿を立てるには、</t>
    </r>
    <r>
      <rPr>
        <sz val="11"/>
        <rFont val="Times New Roman"/>
        <family val="1"/>
      </rPr>
      <t>27</t>
    </r>
    <r>
      <rPr>
        <sz val="11"/>
        <rFont val="ＭＳ Ｐ明朝"/>
        <family val="1"/>
        <charset val="128"/>
      </rPr>
      <t>以上の個人選挙区で候補者を立てることが必要</t>
    </r>
    <rPh sb="16" eb="18">
      <t>コジン</t>
    </rPh>
    <rPh sb="18" eb="20">
      <t>センキョ</t>
    </rPh>
    <rPh sb="20" eb="21">
      <t>ク</t>
    </rPh>
    <rPh sb="22" eb="25">
      <t>コウホシャ</t>
    </rPh>
    <phoneticPr fontId="3"/>
  </si>
  <si>
    <r>
      <rPr>
        <sz val="11"/>
        <rFont val="ＭＳ Ｐ明朝"/>
        <family val="1"/>
        <charset val="128"/>
      </rPr>
      <t>少数民族名簿は少数民族全国自治体（公認</t>
    </r>
    <r>
      <rPr>
        <sz val="11"/>
        <rFont val="Times New Roman"/>
        <family val="1"/>
      </rPr>
      <t>13</t>
    </r>
    <r>
      <rPr>
        <sz val="11"/>
        <rFont val="ＭＳ Ｐ明朝"/>
        <family val="1"/>
        <charset val="128"/>
      </rPr>
      <t>少数民族に認められる）が立てることができ、少数民族名簿を立てるには、全少数民族有権者の</t>
    </r>
    <r>
      <rPr>
        <sz val="11"/>
        <rFont val="Times New Roman"/>
        <family val="1"/>
      </rPr>
      <t>1</t>
    </r>
    <r>
      <rPr>
        <sz val="11"/>
        <rFont val="ＭＳ Ｐ明朝"/>
        <family val="1"/>
        <charset val="128"/>
      </rPr>
      <t>パーセント以上、ただし最大でも</t>
    </r>
    <r>
      <rPr>
        <sz val="11"/>
        <rFont val="Times New Roman"/>
        <family val="1"/>
      </rPr>
      <t>1500</t>
    </r>
    <r>
      <rPr>
        <sz val="11"/>
        <rFont val="ＭＳ Ｐ明朝"/>
        <family val="1"/>
        <charset val="128"/>
      </rPr>
      <t>人の推薦状が必要</t>
    </r>
    <rPh sb="0" eb="2">
      <t>ショウスウ</t>
    </rPh>
    <rPh sb="2" eb="4">
      <t>ミンゾク</t>
    </rPh>
    <rPh sb="4" eb="6">
      <t>メイボ</t>
    </rPh>
    <rPh sb="7" eb="9">
      <t>ショウスウ</t>
    </rPh>
    <rPh sb="9" eb="11">
      <t>ミンゾク</t>
    </rPh>
    <rPh sb="11" eb="13">
      <t>ゼンコク</t>
    </rPh>
    <rPh sb="13" eb="16">
      <t>ジチタイ</t>
    </rPh>
    <rPh sb="17" eb="19">
      <t>コウニン</t>
    </rPh>
    <rPh sb="21" eb="23">
      <t>ショウスウ</t>
    </rPh>
    <rPh sb="23" eb="25">
      <t>ミンゾク</t>
    </rPh>
    <rPh sb="26" eb="27">
      <t>ミト</t>
    </rPh>
    <rPh sb="33" eb="34">
      <t>タ</t>
    </rPh>
    <rPh sb="42" eb="44">
      <t>ショウスウ</t>
    </rPh>
    <rPh sb="44" eb="46">
      <t>ミンゾク</t>
    </rPh>
    <rPh sb="46" eb="48">
      <t>メイボ</t>
    </rPh>
    <rPh sb="49" eb="50">
      <t>タ</t>
    </rPh>
    <rPh sb="55" eb="56">
      <t>ゼン</t>
    </rPh>
    <rPh sb="56" eb="58">
      <t>ショウスウ</t>
    </rPh>
    <rPh sb="58" eb="60">
      <t>ミンゾク</t>
    </rPh>
    <rPh sb="60" eb="63">
      <t>ユウケンシャ</t>
    </rPh>
    <rPh sb="70" eb="72">
      <t>イジョウ</t>
    </rPh>
    <rPh sb="76" eb="78">
      <t>サイダイ</t>
    </rPh>
    <rPh sb="84" eb="85">
      <t>ニン</t>
    </rPh>
    <rPh sb="86" eb="89">
      <t>スイセンジョウ</t>
    </rPh>
    <rPh sb="90" eb="92">
      <t>ヒツヨウ</t>
    </rPh>
    <phoneticPr fontId="3"/>
  </si>
  <si>
    <r>
      <rPr>
        <sz val="11"/>
        <rFont val="ＭＳ Ｐ明朝"/>
        <family val="1"/>
        <charset val="128"/>
      </rPr>
      <t>全国で有効投票の</t>
    </r>
    <r>
      <rPr>
        <sz val="11"/>
        <rFont val="Times New Roman"/>
        <family val="1"/>
      </rPr>
      <t>5%</t>
    </r>
    <r>
      <rPr>
        <sz val="11"/>
        <rFont val="ＭＳ Ｐ明朝"/>
        <family val="1"/>
        <charset val="128"/>
      </rPr>
      <t>以上獲得する必要あり</t>
    </r>
    <phoneticPr fontId="3"/>
  </si>
  <si>
    <t>（政党名簿）</t>
    <rPh sb="1" eb="3">
      <t>セイトウ</t>
    </rPh>
    <rPh sb="3" eb="5">
      <t>メイボ</t>
    </rPh>
    <phoneticPr fontId="3"/>
  </si>
  <si>
    <t>少数民族議員のいない少数民族には、スポークスパーソン（少数民族名簿筆頭候補者）がオブザーバーとして議会出席を認められる</t>
    <rPh sb="0" eb="2">
      <t>ショウスウ</t>
    </rPh>
    <rPh sb="2" eb="4">
      <t>ミンゾク</t>
    </rPh>
    <rPh sb="4" eb="6">
      <t>ギイン</t>
    </rPh>
    <rPh sb="10" eb="12">
      <t>ショウスウ</t>
    </rPh>
    <rPh sb="12" eb="14">
      <t>ミンゾク</t>
    </rPh>
    <rPh sb="27" eb="29">
      <t>ショウスウ</t>
    </rPh>
    <rPh sb="29" eb="31">
      <t>ミンゾク</t>
    </rPh>
    <rPh sb="31" eb="33">
      <t>メイボ</t>
    </rPh>
    <rPh sb="33" eb="35">
      <t>ヒットウ</t>
    </rPh>
    <rPh sb="35" eb="38">
      <t>コウホシャ</t>
    </rPh>
    <rPh sb="49" eb="51">
      <t>ギカイ</t>
    </rPh>
    <rPh sb="51" eb="53">
      <t>シュッセキ</t>
    </rPh>
    <rPh sb="54" eb="55">
      <t>ミト</t>
    </rPh>
    <phoneticPr fontId="3"/>
  </si>
  <si>
    <r>
      <t>1</t>
    </r>
    <r>
      <rPr>
        <sz val="11"/>
        <rFont val="ＭＳ Ｐゴシック"/>
        <family val="3"/>
        <charset val="128"/>
      </rPr>
      <t>県（全国</t>
    </r>
    <r>
      <rPr>
        <sz val="11"/>
        <rFont val="Times New Roman"/>
        <family val="1"/>
      </rPr>
      <t>1</t>
    </r>
    <r>
      <rPr>
        <sz val="11"/>
        <rFont val="ＭＳ Ｐゴシック"/>
        <family val="3"/>
        <charset val="128"/>
      </rPr>
      <t>都</t>
    </r>
    <r>
      <rPr>
        <sz val="11"/>
        <rFont val="Times New Roman"/>
        <family val="1"/>
      </rPr>
      <t>19</t>
    </r>
    <r>
      <rPr>
        <sz val="11"/>
        <rFont val="ＭＳ Ｐゴシック"/>
        <family val="3"/>
        <charset val="128"/>
      </rPr>
      <t>県）当たり</t>
    </r>
    <r>
      <rPr>
        <sz val="11"/>
        <rFont val="Times New Roman"/>
        <family val="1"/>
      </rPr>
      <t>2-12</t>
    </r>
    <r>
      <rPr>
        <sz val="11"/>
        <rFont val="ＭＳ Ｐゴシック"/>
        <family val="3"/>
        <charset val="128"/>
      </rPr>
      <t>小選挙区；首都は</t>
    </r>
    <r>
      <rPr>
        <sz val="11"/>
        <rFont val="Times New Roman"/>
        <family val="1"/>
      </rPr>
      <t>18</t>
    </r>
    <r>
      <rPr>
        <sz val="11"/>
        <rFont val="ＭＳ Ｐゴシック"/>
        <family val="3"/>
        <charset val="128"/>
      </rPr>
      <t>小選挙区；全体で</t>
    </r>
    <r>
      <rPr>
        <sz val="11"/>
        <rFont val="Times New Roman"/>
        <family val="1"/>
      </rPr>
      <t>106</t>
    </r>
    <r>
      <rPr>
        <sz val="11"/>
        <rFont val="ＭＳ Ｐゴシック"/>
        <family val="3"/>
        <charset val="128"/>
      </rPr>
      <t>議席</t>
    </r>
    <rPh sb="3" eb="5">
      <t>ゼンコク</t>
    </rPh>
    <rPh sb="6" eb="7">
      <t>ト</t>
    </rPh>
    <rPh sb="9" eb="10">
      <t>ケン</t>
    </rPh>
    <rPh sb="33" eb="35">
      <t>ゼンタイ</t>
    </rPh>
    <rPh sb="39" eb="41">
      <t>ギセキ</t>
    </rPh>
    <phoneticPr fontId="3"/>
  </si>
  <si>
    <r>
      <rPr>
        <sz val="11"/>
        <rFont val="ＭＳ Ｐ明朝"/>
        <family val="1"/>
        <charset val="128"/>
      </rPr>
      <t>立候補は</t>
    </r>
    <r>
      <rPr>
        <sz val="11"/>
        <rFont val="Times New Roman"/>
        <family val="1"/>
      </rPr>
      <t>1</t>
    </r>
    <r>
      <rPr>
        <sz val="11"/>
        <rFont val="ＭＳ Ｐ明朝"/>
        <family val="1"/>
        <charset val="128"/>
      </rPr>
      <t>個人選挙区、１全国名簿（少数民族名簿もしくは政党名簿）で可能で、両者間では重複立候補が可能であり、個人選挙区で議席を獲得した候補は名簿から除外される（名簿内では他の候補の順位が繰り上がる）</t>
    </r>
    <rPh sb="17" eb="19">
      <t>ショウスウ</t>
    </rPh>
    <rPh sb="19" eb="21">
      <t>ミンゾク</t>
    </rPh>
    <rPh sb="21" eb="23">
      <t>メイボ</t>
    </rPh>
    <rPh sb="27" eb="29">
      <t>セイトウ</t>
    </rPh>
    <rPh sb="29" eb="31">
      <t>メイボ</t>
    </rPh>
    <rPh sb="37" eb="40">
      <t>リョウシャカン</t>
    </rPh>
    <rPh sb="44" eb="47">
      <t>リッコウホ</t>
    </rPh>
    <rPh sb="54" eb="56">
      <t>コジン</t>
    </rPh>
    <rPh sb="56" eb="59">
      <t>センキョク</t>
    </rPh>
    <phoneticPr fontId="3"/>
  </si>
  <si>
    <r>
      <rPr>
        <sz val="11"/>
        <rFont val="ＭＳ Ｐ明朝"/>
        <family val="1"/>
        <charset val="128"/>
      </rPr>
      <t>全国名簿（少数民族名簿と政党名簿）に投じられた有効投票の</t>
    </r>
    <r>
      <rPr>
        <sz val="11"/>
        <rFont val="Times New Roman"/>
        <family val="1"/>
      </rPr>
      <t>5%</t>
    </r>
    <r>
      <rPr>
        <sz val="11"/>
        <rFont val="ＭＳ Ｐ明朝"/>
        <family val="1"/>
        <charset val="128"/>
      </rPr>
      <t>以上獲得する必要あり；複数政党の共通名簿は</t>
    </r>
    <r>
      <rPr>
        <sz val="11"/>
        <rFont val="Times New Roman"/>
        <family val="1"/>
      </rPr>
      <t>2</t>
    </r>
    <r>
      <rPr>
        <sz val="11"/>
        <rFont val="ＭＳ Ｐ明朝"/>
        <family val="1"/>
        <charset val="128"/>
      </rPr>
      <t>党の場合</t>
    </r>
    <r>
      <rPr>
        <sz val="11"/>
        <rFont val="Times New Roman"/>
        <family val="1"/>
      </rPr>
      <t>10%</t>
    </r>
    <r>
      <rPr>
        <sz val="11"/>
        <rFont val="ＭＳ Ｐ明朝"/>
        <family val="1"/>
        <charset val="128"/>
      </rPr>
      <t>以上、</t>
    </r>
    <r>
      <rPr>
        <sz val="11"/>
        <rFont val="Times New Roman"/>
        <family val="1"/>
      </rPr>
      <t>3</t>
    </r>
    <r>
      <rPr>
        <sz val="11"/>
        <rFont val="ＭＳ Ｐ明朝"/>
        <family val="1"/>
        <charset val="128"/>
      </rPr>
      <t>党以上は</t>
    </r>
    <r>
      <rPr>
        <sz val="11"/>
        <rFont val="Times New Roman"/>
        <family val="1"/>
      </rPr>
      <t>15%</t>
    </r>
    <r>
      <rPr>
        <sz val="11"/>
        <rFont val="ＭＳ Ｐ明朝"/>
        <family val="1"/>
        <charset val="128"/>
      </rPr>
      <t>以上</t>
    </r>
    <rPh sb="0" eb="2">
      <t>ゼンコク</t>
    </rPh>
    <rPh sb="2" eb="4">
      <t>メイボ</t>
    </rPh>
    <rPh sb="5" eb="7">
      <t>ショウスウ</t>
    </rPh>
    <rPh sb="7" eb="9">
      <t>ミンゾク</t>
    </rPh>
    <rPh sb="9" eb="11">
      <t>メイボ</t>
    </rPh>
    <rPh sb="12" eb="14">
      <t>セイトウ</t>
    </rPh>
    <rPh sb="14" eb="16">
      <t>メイボ</t>
    </rPh>
    <rPh sb="18" eb="19">
      <t>トウ</t>
    </rPh>
    <rPh sb="23" eb="25">
      <t>ユウコウ</t>
    </rPh>
    <rPh sb="25" eb="27">
      <t>トウヒョウ</t>
    </rPh>
    <rPh sb="46" eb="48">
      <t>キョウツウ</t>
    </rPh>
    <phoneticPr fontId="3"/>
  </si>
  <si>
    <r>
      <rPr>
        <sz val="11"/>
        <rFont val="ＭＳ Ｐ明朝"/>
        <family val="1"/>
        <charset val="128"/>
      </rPr>
      <t>ヘア式当選基数（阻止条項をクリアした政党名簿に投じられた総投票数に、下記の小選挙区での落選候補者・当選候補者の二種類の死票を加え、さらに少数民族名簿の総得票数を加えたものを、議席数</t>
    </r>
    <r>
      <rPr>
        <sz val="11"/>
        <rFont val="Times New Roman"/>
        <family val="1"/>
      </rPr>
      <t>93</t>
    </r>
    <r>
      <rPr>
        <sz val="11"/>
        <rFont val="ＭＳ Ｐ明朝"/>
        <family val="1"/>
        <charset val="128"/>
      </rPr>
      <t>で割った商）の</t>
    </r>
    <r>
      <rPr>
        <sz val="11"/>
        <rFont val="Times New Roman"/>
        <family val="1"/>
      </rPr>
      <t>4</t>
    </r>
    <r>
      <rPr>
        <sz val="11"/>
        <rFont val="ＭＳ Ｐ明朝"/>
        <family val="1"/>
        <charset val="128"/>
      </rPr>
      <t>分の</t>
    </r>
    <r>
      <rPr>
        <sz val="11"/>
        <rFont val="Times New Roman"/>
        <family val="1"/>
      </rPr>
      <t>1</t>
    </r>
    <r>
      <rPr>
        <sz val="11"/>
        <rFont val="ＭＳ Ｐ明朝"/>
        <family val="1"/>
        <charset val="128"/>
      </rPr>
      <t>以上を獲得した少数民族名簿には、</t>
    </r>
    <r>
      <rPr>
        <sz val="11"/>
        <rFont val="Times New Roman"/>
        <family val="1"/>
      </rPr>
      <t>1</t>
    </r>
    <r>
      <rPr>
        <sz val="11"/>
        <rFont val="ＭＳ Ｐ明朝"/>
        <family val="1"/>
        <charset val="128"/>
      </rPr>
      <t>議席まで優先的に議席が認められる</t>
    </r>
    <rPh sb="2" eb="3">
      <t>シキ</t>
    </rPh>
    <rPh sb="3" eb="5">
      <t>トウセン</t>
    </rPh>
    <rPh sb="5" eb="7">
      <t>キスウ</t>
    </rPh>
    <rPh sb="8" eb="10">
      <t>ソシ</t>
    </rPh>
    <rPh sb="10" eb="12">
      <t>ジョウコウ</t>
    </rPh>
    <rPh sb="18" eb="20">
      <t>セイトウ</t>
    </rPh>
    <rPh sb="20" eb="22">
      <t>メイボ</t>
    </rPh>
    <rPh sb="23" eb="24">
      <t>トウ</t>
    </rPh>
    <rPh sb="28" eb="29">
      <t>ソウ</t>
    </rPh>
    <rPh sb="29" eb="32">
      <t>トウヒョウスウ</t>
    </rPh>
    <rPh sb="34" eb="36">
      <t>カキ</t>
    </rPh>
    <rPh sb="37" eb="41">
      <t>ショウセンキョク</t>
    </rPh>
    <rPh sb="43" eb="45">
      <t>ラクセン</t>
    </rPh>
    <rPh sb="45" eb="48">
      <t>コウホシャ</t>
    </rPh>
    <rPh sb="49" eb="51">
      <t>トウセン</t>
    </rPh>
    <rPh sb="51" eb="54">
      <t>コウホシャ</t>
    </rPh>
    <rPh sb="55" eb="56">
      <t>ニ</t>
    </rPh>
    <rPh sb="56" eb="58">
      <t>シュルイ</t>
    </rPh>
    <rPh sb="59" eb="61">
      <t>シヒョウ</t>
    </rPh>
    <rPh sb="62" eb="63">
      <t>クワ</t>
    </rPh>
    <rPh sb="68" eb="70">
      <t>ショウスウ</t>
    </rPh>
    <rPh sb="70" eb="72">
      <t>ミンゾク</t>
    </rPh>
    <rPh sb="72" eb="74">
      <t>メイボ</t>
    </rPh>
    <rPh sb="75" eb="76">
      <t>ソウ</t>
    </rPh>
    <rPh sb="76" eb="78">
      <t>トクヒョウ</t>
    </rPh>
    <rPh sb="78" eb="79">
      <t>スウ</t>
    </rPh>
    <rPh sb="80" eb="81">
      <t>クワ</t>
    </rPh>
    <rPh sb="87" eb="90">
      <t>ギセキスウ</t>
    </rPh>
    <rPh sb="93" eb="94">
      <t>ワ</t>
    </rPh>
    <rPh sb="96" eb="97">
      <t>ショウ</t>
    </rPh>
    <rPh sb="100" eb="101">
      <t>ブン</t>
    </rPh>
    <rPh sb="103" eb="105">
      <t>イジョウ</t>
    </rPh>
    <rPh sb="106" eb="108">
      <t>カクトク</t>
    </rPh>
    <rPh sb="110" eb="112">
      <t>ショウスウ</t>
    </rPh>
    <rPh sb="112" eb="114">
      <t>ミンゾク</t>
    </rPh>
    <rPh sb="114" eb="116">
      <t>メイボ</t>
    </rPh>
    <rPh sb="120" eb="122">
      <t>ギセキ</t>
    </rPh>
    <rPh sb="124" eb="126">
      <t>ユウセン</t>
    </rPh>
    <rPh sb="126" eb="127">
      <t>テキ</t>
    </rPh>
    <rPh sb="128" eb="130">
      <t>ギセキ</t>
    </rPh>
    <rPh sb="131" eb="132">
      <t>ミト</t>
    </rPh>
    <phoneticPr fontId="3"/>
  </si>
  <si>
    <r>
      <rPr>
        <sz val="11"/>
        <rFont val="ＭＳ Ｐ明朝"/>
        <family val="1"/>
        <charset val="128"/>
      </rPr>
      <t>ヘア式当選基数（左記参照）の</t>
    </r>
    <r>
      <rPr>
        <sz val="11"/>
        <rFont val="Times New Roman"/>
        <family val="1"/>
      </rPr>
      <t>4</t>
    </r>
    <r>
      <rPr>
        <sz val="11"/>
        <rFont val="ＭＳ Ｐ明朝"/>
        <family val="1"/>
        <charset val="128"/>
      </rPr>
      <t>分の</t>
    </r>
    <r>
      <rPr>
        <sz val="11"/>
        <rFont val="Times New Roman"/>
        <family val="1"/>
      </rPr>
      <t>1</t>
    </r>
    <r>
      <rPr>
        <sz val="11"/>
        <rFont val="ＭＳ Ｐ明朝"/>
        <family val="1"/>
        <charset val="128"/>
      </rPr>
      <t>以上を獲得する必要あり</t>
    </r>
    <rPh sb="8" eb="10">
      <t>サキ</t>
    </rPh>
    <rPh sb="10" eb="12">
      <t>サンショウ</t>
    </rPh>
    <rPh sb="25" eb="27">
      <t>ヒツヨウ</t>
    </rPh>
    <phoneticPr fontId="3"/>
  </si>
  <si>
    <r>
      <rPr>
        <sz val="11"/>
        <rFont val="ＭＳ Ｐ明朝"/>
        <family val="1"/>
        <charset val="128"/>
      </rPr>
      <t>個人選挙区で落選候補に投じられた票、当選候補の当選に不要な票（次点候補の得票数</t>
    </r>
    <r>
      <rPr>
        <sz val="11"/>
        <rFont val="Times New Roman"/>
        <family val="1"/>
      </rPr>
      <t>+1</t>
    </r>
    <r>
      <rPr>
        <sz val="11"/>
        <rFont val="ＭＳ Ｐ明朝"/>
        <family val="1"/>
        <charset val="128"/>
      </rPr>
      <t>票を上回る票）を、全国名簿の得票に加え（複数政党の共通名簿には共通候補の票のみを加える）、</t>
    </r>
    <r>
      <rPr>
        <sz val="11"/>
        <rFont val="Times New Roman"/>
        <family val="1"/>
      </rPr>
      <t>5%</t>
    </r>
    <r>
      <rPr>
        <sz val="11"/>
        <rFont val="ＭＳ Ｐ明朝"/>
        <family val="1"/>
        <charset val="128"/>
      </rPr>
      <t>の阻止条項を満たした全国名簿の間で（少数民族名簿で</t>
    </r>
    <r>
      <rPr>
        <sz val="11"/>
        <rFont val="Times New Roman"/>
        <family val="1"/>
      </rPr>
      <t>5%</t>
    </r>
    <r>
      <rPr>
        <sz val="11"/>
        <rFont val="ＭＳ Ｐ明朝"/>
        <family val="1"/>
        <charset val="128"/>
      </rPr>
      <t>阻止条項を満たした名簿がある場合には、得票から優先議席枠分の票を引いた票数を用いる</t>
    </r>
    <r>
      <rPr>
        <sz val="11"/>
        <rFont val="ＭＳ Ｐ明朝"/>
        <family val="1"/>
        <charset val="128"/>
      </rPr>
      <t>）、ドント式拘束名簿制で議席を配分</t>
    </r>
    <rPh sb="0" eb="2">
      <t>コジン</t>
    </rPh>
    <rPh sb="2" eb="5">
      <t>センキョク</t>
    </rPh>
    <rPh sb="6" eb="8">
      <t>ラクセン</t>
    </rPh>
    <rPh sb="8" eb="10">
      <t>コウホ</t>
    </rPh>
    <rPh sb="11" eb="12">
      <t>トウ</t>
    </rPh>
    <rPh sb="16" eb="17">
      <t>ヒョウ</t>
    </rPh>
    <rPh sb="18" eb="20">
      <t>トウセン</t>
    </rPh>
    <rPh sb="20" eb="22">
      <t>コウホ</t>
    </rPh>
    <rPh sb="23" eb="25">
      <t>トウセン</t>
    </rPh>
    <rPh sb="26" eb="28">
      <t>フヨウ</t>
    </rPh>
    <rPh sb="29" eb="30">
      <t>ヒョウ</t>
    </rPh>
    <rPh sb="31" eb="33">
      <t>ジテン</t>
    </rPh>
    <rPh sb="33" eb="35">
      <t>コウホ</t>
    </rPh>
    <rPh sb="36" eb="39">
      <t>トクヒョウスウ</t>
    </rPh>
    <rPh sb="41" eb="42">
      <t>ヒョウ</t>
    </rPh>
    <rPh sb="43" eb="45">
      <t>ウワマワ</t>
    </rPh>
    <rPh sb="46" eb="47">
      <t>ヒョウ</t>
    </rPh>
    <rPh sb="50" eb="52">
      <t>ゼンコク</t>
    </rPh>
    <rPh sb="52" eb="54">
      <t>メイボ</t>
    </rPh>
    <rPh sb="55" eb="57">
      <t>トクヒョウ</t>
    </rPh>
    <rPh sb="58" eb="59">
      <t>クワ</t>
    </rPh>
    <rPh sb="61" eb="63">
      <t>フクスウ</t>
    </rPh>
    <rPh sb="63" eb="65">
      <t>セイトウ</t>
    </rPh>
    <rPh sb="66" eb="68">
      <t>キョウツウ</t>
    </rPh>
    <rPh sb="68" eb="70">
      <t>メイボ</t>
    </rPh>
    <rPh sb="72" eb="74">
      <t>キョウツウ</t>
    </rPh>
    <rPh sb="74" eb="76">
      <t>コウホ</t>
    </rPh>
    <rPh sb="77" eb="78">
      <t>ヒョウ</t>
    </rPh>
    <rPh sb="81" eb="82">
      <t>クワ</t>
    </rPh>
    <rPh sb="89" eb="91">
      <t>ソシ</t>
    </rPh>
    <rPh sb="91" eb="93">
      <t>ジョウコウ</t>
    </rPh>
    <rPh sb="94" eb="95">
      <t>ミ</t>
    </rPh>
    <rPh sb="98" eb="100">
      <t>ゼンコク</t>
    </rPh>
    <rPh sb="100" eb="102">
      <t>メイボ</t>
    </rPh>
    <rPh sb="103" eb="104">
      <t>アイダ</t>
    </rPh>
    <rPh sb="106" eb="108">
      <t>ショウスウ</t>
    </rPh>
    <rPh sb="108" eb="110">
      <t>ミンゾク</t>
    </rPh>
    <rPh sb="110" eb="112">
      <t>メイボ</t>
    </rPh>
    <rPh sb="115" eb="117">
      <t>ソシ</t>
    </rPh>
    <rPh sb="117" eb="119">
      <t>ジョウコウ</t>
    </rPh>
    <rPh sb="120" eb="121">
      <t>ミ</t>
    </rPh>
    <rPh sb="124" eb="126">
      <t>メイボ</t>
    </rPh>
    <rPh sb="129" eb="131">
      <t>バアイ</t>
    </rPh>
    <rPh sb="134" eb="136">
      <t>トクヒョウ</t>
    </rPh>
    <rPh sb="138" eb="140">
      <t>ユウセン</t>
    </rPh>
    <rPh sb="140" eb="142">
      <t>ギセキ</t>
    </rPh>
    <rPh sb="142" eb="143">
      <t>ワク</t>
    </rPh>
    <rPh sb="143" eb="144">
      <t>ブン</t>
    </rPh>
    <rPh sb="147" eb="148">
      <t>ヒ</t>
    </rPh>
    <rPh sb="150" eb="152">
      <t>ヒョウスウ</t>
    </rPh>
    <rPh sb="153" eb="154">
      <t>モチ</t>
    </rPh>
    <phoneticPr fontId="3"/>
  </si>
  <si>
    <r>
      <t>1</t>
    </r>
    <r>
      <rPr>
        <sz val="11"/>
        <rFont val="ＭＳ Ｐ明朝"/>
        <family val="1"/>
        <charset val="128"/>
      </rPr>
      <t>）国内居住ハンガリー市民は、一人二票（個人選挙区一票、政党名簿一票）；</t>
    </r>
    <r>
      <rPr>
        <sz val="11"/>
        <rFont val="Times New Roman"/>
        <family val="1"/>
      </rPr>
      <t>2</t>
    </r>
    <r>
      <rPr>
        <sz val="11"/>
        <rFont val="ＭＳ Ｐ明朝"/>
        <family val="1"/>
        <charset val="128"/>
      </rPr>
      <t>）少数民族有権者（選挙人名簿に少数民族有権者と記載されている者）は、一人二票（個人選挙区一票、少数民族名簿一票）；</t>
    </r>
    <r>
      <rPr>
        <sz val="11"/>
        <rFont val="Times New Roman"/>
        <family val="1"/>
      </rPr>
      <t>3</t>
    </r>
    <r>
      <rPr>
        <sz val="11"/>
        <rFont val="ＭＳ Ｐ明朝"/>
        <family val="1"/>
        <charset val="128"/>
      </rPr>
      <t>）国内に居住しないハンガリー市民は政党名簿に一票</t>
    </r>
    <rPh sb="2" eb="4">
      <t>コクナイ</t>
    </rPh>
    <rPh sb="4" eb="6">
      <t>キョジュウ</t>
    </rPh>
    <rPh sb="11" eb="13">
      <t>シミン</t>
    </rPh>
    <rPh sb="15" eb="17">
      <t>ヒトリ</t>
    </rPh>
    <rPh sb="17" eb="18">
      <t>ニ</t>
    </rPh>
    <rPh sb="18" eb="19">
      <t>ヒョウ</t>
    </rPh>
    <rPh sb="20" eb="22">
      <t>コジン</t>
    </rPh>
    <rPh sb="22" eb="25">
      <t>センキョク</t>
    </rPh>
    <rPh sb="25" eb="26">
      <t>1</t>
    </rPh>
    <rPh sb="26" eb="27">
      <t>ヒョウ</t>
    </rPh>
    <rPh sb="28" eb="30">
      <t>セイトウ</t>
    </rPh>
    <rPh sb="30" eb="32">
      <t>メイボ</t>
    </rPh>
    <rPh sb="32" eb="33">
      <t>1</t>
    </rPh>
    <rPh sb="33" eb="34">
      <t>ヒョウ</t>
    </rPh>
    <rPh sb="38" eb="40">
      <t>ショウスウ</t>
    </rPh>
    <rPh sb="40" eb="42">
      <t>ミンゾク</t>
    </rPh>
    <rPh sb="42" eb="45">
      <t>ユウケンシャ</t>
    </rPh>
    <rPh sb="46" eb="49">
      <t>センキョニン</t>
    </rPh>
    <rPh sb="49" eb="51">
      <t>メイボ</t>
    </rPh>
    <rPh sb="52" eb="54">
      <t>ショウスウ</t>
    </rPh>
    <rPh sb="54" eb="56">
      <t>ミンゾク</t>
    </rPh>
    <rPh sb="56" eb="59">
      <t>ユウケンシャ</t>
    </rPh>
    <rPh sb="60" eb="62">
      <t>キサイ</t>
    </rPh>
    <rPh sb="67" eb="68">
      <t>モノ</t>
    </rPh>
    <rPh sb="71" eb="74">
      <t>ヒトリニ</t>
    </rPh>
    <rPh sb="74" eb="75">
      <t>ヒョウ</t>
    </rPh>
    <rPh sb="76" eb="78">
      <t>コジン</t>
    </rPh>
    <rPh sb="78" eb="81">
      <t>センキョク</t>
    </rPh>
    <rPh sb="81" eb="82">
      <t>イチ</t>
    </rPh>
    <rPh sb="82" eb="83">
      <t>ヒョウ</t>
    </rPh>
    <rPh sb="84" eb="86">
      <t>ショウスウ</t>
    </rPh>
    <rPh sb="86" eb="88">
      <t>ミンゾク</t>
    </rPh>
    <rPh sb="88" eb="90">
      <t>メイボ</t>
    </rPh>
    <rPh sb="90" eb="91">
      <t>イチ</t>
    </rPh>
    <rPh sb="91" eb="92">
      <t>ヒョウ</t>
    </rPh>
    <rPh sb="96" eb="98">
      <t>コクナイ</t>
    </rPh>
    <rPh sb="99" eb="101">
      <t>キョジュウ</t>
    </rPh>
    <rPh sb="109" eb="111">
      <t>シミン</t>
    </rPh>
    <rPh sb="112" eb="114">
      <t>セイトウ</t>
    </rPh>
    <rPh sb="114" eb="116">
      <t>メイボ</t>
    </rPh>
    <rPh sb="117" eb="118">
      <t>1</t>
    </rPh>
    <rPh sb="118" eb="119">
      <t>ヒョウ</t>
    </rPh>
    <phoneticPr fontId="3"/>
  </si>
  <si>
    <t>全国区</t>
    <rPh sb="0" eb="2">
      <t>ゼンコク</t>
    </rPh>
    <phoneticPr fontId="3"/>
  </si>
  <si>
    <r>
      <t>2011. évi CCIII. törvény.
2013. évi XXXVI. törvény</t>
    </r>
    <r>
      <rPr>
        <sz val="11"/>
        <rFont val="ＭＳ Ｐ明朝"/>
        <family val="1"/>
        <charset val="128"/>
      </rPr>
      <t>により修正</t>
    </r>
    <phoneticPr fontId="3"/>
  </si>
  <si>
    <t>http://jogszabalykereso.mhk.hu/MK11165.pdf
http://www.kozlonyok.hu/nkonline/MKPDF/hiteles/MK13066.pdf</t>
    <phoneticPr fontId="3"/>
  </si>
  <si>
    <t>立候補には個人選挙区の有権者500人以上の推薦（複数候補を推薦することも可能）が必要</t>
    <phoneticPr fontId="3"/>
  </si>
  <si>
    <t>個人区有効投票数</t>
    <rPh sb="0" eb="2">
      <t>コジン</t>
    </rPh>
    <rPh sb="2" eb="3">
      <t>ク</t>
    </rPh>
    <rPh sb="3" eb="5">
      <t>ユウコウ</t>
    </rPh>
    <rPh sb="5" eb="8">
      <t>トウヒョウスウ</t>
    </rPh>
    <phoneticPr fontId="3"/>
  </si>
  <si>
    <t>投票者数</t>
    <rPh sb="0" eb="2">
      <t>トウヒョウ</t>
    </rPh>
    <rPh sb="2" eb="3">
      <t>シャ</t>
    </rPh>
    <rPh sb="3" eb="4">
      <t>カズ</t>
    </rPh>
    <phoneticPr fontId="3"/>
  </si>
  <si>
    <t>投票率は、①投票所に現れた有権者と、②選挙区以外の投票所で投票した移送票や在外公館で投票した票の封筒数と、③期日までに到着した有効な郵送投票書類数の三者の合計を、登録有権者数（在外公館投票者名簿記載者、郵送投票者名簿記載者を含む）で割ったもの；各党の得票率は、各政党名簿の得票数を比例区（政党名簿と少数民族名簿への投票数の合計）での有効投票数で割ったもの</t>
    <rPh sb="0" eb="3">
      <t>トウヒョウリツ</t>
    </rPh>
    <rPh sb="6" eb="9">
      <t>トウヒョウジョ</t>
    </rPh>
    <rPh sb="10" eb="11">
      <t>アラワ</t>
    </rPh>
    <rPh sb="13" eb="16">
      <t>ユウケンシャ</t>
    </rPh>
    <rPh sb="19" eb="22">
      <t>センキョク</t>
    </rPh>
    <rPh sb="22" eb="24">
      <t>イガイ</t>
    </rPh>
    <rPh sb="25" eb="28">
      <t>トウヒョウジョ</t>
    </rPh>
    <rPh sb="29" eb="31">
      <t>トウヒョウ</t>
    </rPh>
    <rPh sb="33" eb="35">
      <t>イソウ</t>
    </rPh>
    <rPh sb="35" eb="36">
      <t>ヒョウ</t>
    </rPh>
    <rPh sb="37" eb="39">
      <t>ザイガイ</t>
    </rPh>
    <rPh sb="39" eb="41">
      <t>コウカン</t>
    </rPh>
    <rPh sb="42" eb="44">
      <t>トウヒョウ</t>
    </rPh>
    <rPh sb="46" eb="47">
      <t>ヒョウ</t>
    </rPh>
    <rPh sb="48" eb="50">
      <t>フウトウ</t>
    </rPh>
    <rPh sb="50" eb="51">
      <t>スウ</t>
    </rPh>
    <rPh sb="54" eb="56">
      <t>キジツ</t>
    </rPh>
    <rPh sb="59" eb="61">
      <t>トウチャク</t>
    </rPh>
    <rPh sb="63" eb="65">
      <t>ユウコウ</t>
    </rPh>
    <rPh sb="66" eb="68">
      <t>ユウソウ</t>
    </rPh>
    <rPh sb="68" eb="70">
      <t>トウヒョウ</t>
    </rPh>
    <rPh sb="70" eb="72">
      <t>ショルイ</t>
    </rPh>
    <rPh sb="72" eb="73">
      <t>スウ</t>
    </rPh>
    <rPh sb="74" eb="76">
      <t>サンシャ</t>
    </rPh>
    <rPh sb="77" eb="79">
      <t>ゴウケイ</t>
    </rPh>
    <rPh sb="116" eb="117">
      <t>ワ</t>
    </rPh>
    <rPh sb="122" eb="124">
      <t>カクトウ</t>
    </rPh>
    <rPh sb="125" eb="128">
      <t>トクヒョウリツ</t>
    </rPh>
    <rPh sb="130" eb="133">
      <t>カクセイトウ</t>
    </rPh>
    <rPh sb="133" eb="135">
      <t>メイボ</t>
    </rPh>
    <rPh sb="136" eb="139">
      <t>トクヒョウスウ</t>
    </rPh>
    <rPh sb="140" eb="143">
      <t>ヒレイク</t>
    </rPh>
    <rPh sb="144" eb="146">
      <t>セイトウ</t>
    </rPh>
    <rPh sb="146" eb="148">
      <t>メイボ</t>
    </rPh>
    <rPh sb="149" eb="151">
      <t>ショウスウ</t>
    </rPh>
    <rPh sb="151" eb="153">
      <t>ミンゾク</t>
    </rPh>
    <rPh sb="153" eb="155">
      <t>メイボ</t>
    </rPh>
    <rPh sb="157" eb="159">
      <t>トウヒョウ</t>
    </rPh>
    <rPh sb="159" eb="160">
      <t>スウ</t>
    </rPh>
    <rPh sb="161" eb="163">
      <t>ゴウケイ</t>
    </rPh>
    <rPh sb="166" eb="168">
      <t>ユウコウ</t>
    </rPh>
    <rPh sb="168" eb="171">
      <t>トウヒョウスウ</t>
    </rPh>
    <rPh sb="172" eb="173">
      <t>ワ</t>
    </rPh>
    <phoneticPr fontId="3"/>
  </si>
  <si>
    <t>FIDESZ-KDNP</t>
    <phoneticPr fontId="3"/>
  </si>
  <si>
    <t>個人区投票数</t>
    <rPh sb="0" eb="2">
      <t>コジン</t>
    </rPh>
    <rPh sb="2" eb="3">
      <t>ク</t>
    </rPh>
    <rPh sb="3" eb="6">
      <t>トウヒョウスウ</t>
    </rPh>
    <phoneticPr fontId="3"/>
  </si>
  <si>
    <t>比例区投票数</t>
    <rPh sb="0" eb="3">
      <t>ヒレイク</t>
    </rPh>
    <rPh sb="3" eb="6">
      <t>トウヒョウスウ</t>
    </rPh>
    <phoneticPr fontId="3"/>
  </si>
  <si>
    <t>投票率＊</t>
    <rPh sb="0" eb="3">
      <t>トウヒョウリツ</t>
    </rPh>
    <phoneticPr fontId="3"/>
  </si>
  <si>
    <t>少数民族名簿議席</t>
    <rPh sb="0" eb="2">
      <t>ショウスウ</t>
    </rPh>
    <rPh sb="2" eb="4">
      <t>ミンゾク</t>
    </rPh>
    <rPh sb="4" eb="6">
      <t>メイボ</t>
    </rPh>
    <rPh sb="6" eb="8">
      <t>ギセキ</t>
    </rPh>
    <phoneticPr fontId="3"/>
  </si>
  <si>
    <t>政党名簿議席</t>
    <rPh sb="0" eb="2">
      <t>セイトウ</t>
    </rPh>
    <rPh sb="2" eb="4">
      <t>メイボ</t>
    </rPh>
    <rPh sb="4" eb="6">
      <t>ギセキ</t>
    </rPh>
    <phoneticPr fontId="3"/>
  </si>
  <si>
    <t>Munkáspárt</t>
    <phoneticPr fontId="3"/>
  </si>
  <si>
    <t>A Haza Nem Eladó Mozgalom Párt</t>
    <phoneticPr fontId="3"/>
  </si>
  <si>
    <t>Seres Mária Szövetségesei</t>
    <phoneticPr fontId="3"/>
  </si>
  <si>
    <t>Zöldek Pártja</t>
    <phoneticPr fontId="3"/>
  </si>
  <si>
    <t>Szociáldemokraták</t>
    <phoneticPr fontId="3"/>
  </si>
  <si>
    <t>Együtt 2014</t>
    <phoneticPr fontId="3"/>
  </si>
  <si>
    <t>SEM</t>
    <phoneticPr fontId="3"/>
  </si>
  <si>
    <t>FKGP</t>
    <phoneticPr fontId="3"/>
  </si>
  <si>
    <t>Összefogás Párt</t>
    <phoneticPr fontId="3"/>
  </si>
  <si>
    <t>Országos Roma Önkormányzat</t>
    <phoneticPr fontId="3"/>
  </si>
  <si>
    <t>Országos Horvát Önkormányzat</t>
    <phoneticPr fontId="3"/>
  </si>
  <si>
    <t>Szlovák Lista</t>
    <phoneticPr fontId="3"/>
  </si>
  <si>
    <t>Országos Ruszin Önkormányzat</t>
    <phoneticPr fontId="3"/>
  </si>
  <si>
    <t>Magyarországi Románok Országos Önkormányzat</t>
    <phoneticPr fontId="3"/>
  </si>
  <si>
    <t>Ukrán Országos Önkormányzat</t>
    <phoneticPr fontId="3"/>
  </si>
  <si>
    <t>Országos Szlovén Önkormányzat</t>
    <phoneticPr fontId="3"/>
  </si>
  <si>
    <t>Örmény Önkormányzat</t>
    <phoneticPr fontId="3"/>
  </si>
  <si>
    <t>Országos Lengyel Önkormányzat</t>
    <phoneticPr fontId="3"/>
  </si>
  <si>
    <t>Bolgár Országos Önkormányzat</t>
    <phoneticPr fontId="3"/>
  </si>
  <si>
    <t>Szerb Országos Önkormányzat</t>
    <phoneticPr fontId="3"/>
  </si>
  <si>
    <t>政党</t>
    <rPh sb="0" eb="2">
      <t>セイトウ</t>
    </rPh>
    <phoneticPr fontId="3"/>
  </si>
  <si>
    <t>郵送投票得票数</t>
    <rPh sb="0" eb="2">
      <t>ユウソウ</t>
    </rPh>
    <rPh sb="2" eb="4">
      <t>トウヒョウ</t>
    </rPh>
    <rPh sb="4" eb="7">
      <t>トクヒョウスウ</t>
    </rPh>
    <phoneticPr fontId="3"/>
  </si>
  <si>
    <t>郵送投票得票率</t>
    <rPh sb="0" eb="2">
      <t>ユウソウ</t>
    </rPh>
    <rPh sb="2" eb="4">
      <t>トウヒョウ</t>
    </rPh>
    <rPh sb="4" eb="7">
      <t>トクヒョウリツ</t>
    </rPh>
    <phoneticPr fontId="3"/>
  </si>
  <si>
    <t>Együtt-PM</t>
    <phoneticPr fontId="3"/>
  </si>
  <si>
    <t>DK</t>
    <phoneticPr fontId="3"/>
  </si>
  <si>
    <t>MLP</t>
    <phoneticPr fontId="3"/>
  </si>
  <si>
    <t>MSZP-Együtt-DK-PM-MLP</t>
    <phoneticPr fontId="3"/>
  </si>
  <si>
    <t>FIDESZ-KDNP</t>
    <phoneticPr fontId="3"/>
  </si>
  <si>
    <t>MSZP-Együtt-DK-PM-MLP</t>
    <phoneticPr fontId="3"/>
  </si>
  <si>
    <t>Jobbik</t>
    <phoneticPr fontId="3"/>
  </si>
  <si>
    <t>LMP</t>
    <phoneticPr fontId="3"/>
  </si>
  <si>
    <t>Zöldek Pártja</t>
    <phoneticPr fontId="3"/>
  </si>
  <si>
    <t>KTI (Közösség a Társadalmi Igazságosságért Néppárt)</t>
    <phoneticPr fontId="3"/>
  </si>
  <si>
    <t>SEM (Sportos és Egészséges Magyarországért Párt)</t>
    <phoneticPr fontId="3"/>
  </si>
  <si>
    <t>KTI</t>
    <phoneticPr fontId="3"/>
  </si>
  <si>
    <t>JESZ (Jólét és Szabadság Demokrata Közösség)</t>
    <phoneticPr fontId="3"/>
  </si>
  <si>
    <t>JESZ</t>
    <phoneticPr fontId="3"/>
  </si>
  <si>
    <t>Együtt 2014</t>
    <phoneticPr fontId="3"/>
  </si>
  <si>
    <t>A Haza Nem Eladó Mozgalom Párt</t>
    <phoneticPr fontId="3"/>
  </si>
  <si>
    <t>Seres Mária Szövetségesei</t>
    <phoneticPr fontId="3"/>
  </si>
  <si>
    <t>Összefogás Párt</t>
    <phoneticPr fontId="3"/>
  </si>
  <si>
    <t>ÚDP (Új Dimenzió Párt)</t>
    <phoneticPr fontId="3"/>
  </si>
  <si>
    <t>ÚDP</t>
    <phoneticPr fontId="3"/>
  </si>
  <si>
    <t>MCP (Magyarországi Cigánypárt)</t>
    <phoneticPr fontId="3"/>
  </si>
  <si>
    <t>MCP</t>
    <phoneticPr fontId="3"/>
  </si>
  <si>
    <t>ÚMP (Új Magyarország Párt)</t>
    <phoneticPr fontId="3"/>
  </si>
  <si>
    <t>ÚMP</t>
    <phoneticPr fontId="3"/>
  </si>
  <si>
    <t>注：登録有権者数は、在外公館投票者名簿記載者と郵送投票者名簿記載者（国内に住所を持たない、政党名簿＝比例区のみに投票する郵送投票者名簿への記載を申請した有権者は193793人）とを含み、投票者数は、在外公館投票者と有効な郵送投票書類数（郵送投票総数は158654通で投票率は81.87％、無効な郵送投票書類は29942通で有効投票率は66.42％）とを含む。</t>
    <rPh sb="0" eb="1">
      <t>チュウ</t>
    </rPh>
    <rPh sb="2" eb="4">
      <t>トウロク</t>
    </rPh>
    <rPh sb="4" eb="7">
      <t>ユウケンシャ</t>
    </rPh>
    <rPh sb="7" eb="8">
      <t>スウ</t>
    </rPh>
    <rPh sb="10" eb="12">
      <t>ザイガイ</t>
    </rPh>
    <rPh sb="12" eb="14">
      <t>コウカン</t>
    </rPh>
    <rPh sb="14" eb="17">
      <t>トウヒョウシャ</t>
    </rPh>
    <rPh sb="17" eb="19">
      <t>メイボ</t>
    </rPh>
    <rPh sb="19" eb="22">
      <t>キサイシャ</t>
    </rPh>
    <rPh sb="23" eb="25">
      <t>ユウソウ</t>
    </rPh>
    <rPh sb="25" eb="28">
      <t>トウヒョウシャ</t>
    </rPh>
    <rPh sb="28" eb="30">
      <t>メイボ</t>
    </rPh>
    <rPh sb="30" eb="33">
      <t>キサイシャ</t>
    </rPh>
    <rPh sb="34" eb="36">
      <t>コクナイ</t>
    </rPh>
    <rPh sb="37" eb="39">
      <t>ジュウショ</t>
    </rPh>
    <rPh sb="40" eb="41">
      <t>モ</t>
    </rPh>
    <rPh sb="45" eb="47">
      <t>セイトウ</t>
    </rPh>
    <rPh sb="47" eb="49">
      <t>メイボ</t>
    </rPh>
    <rPh sb="50" eb="53">
      <t>ヒレイク</t>
    </rPh>
    <rPh sb="56" eb="58">
      <t>トウヒョウ</t>
    </rPh>
    <rPh sb="60" eb="62">
      <t>ユウソウ</t>
    </rPh>
    <rPh sb="62" eb="65">
      <t>トウヒョウシャ</t>
    </rPh>
    <rPh sb="65" eb="67">
      <t>メイボ</t>
    </rPh>
    <rPh sb="69" eb="71">
      <t>キサイ</t>
    </rPh>
    <rPh sb="72" eb="74">
      <t>シンセイ</t>
    </rPh>
    <rPh sb="76" eb="79">
      <t>ユウケンシャ</t>
    </rPh>
    <rPh sb="86" eb="87">
      <t>ニン</t>
    </rPh>
    <rPh sb="90" eb="91">
      <t>フク</t>
    </rPh>
    <rPh sb="93" eb="96">
      <t>トウヒョウシャ</t>
    </rPh>
    <rPh sb="96" eb="97">
      <t>スウ</t>
    </rPh>
    <rPh sb="99" eb="101">
      <t>ザイガイ</t>
    </rPh>
    <rPh sb="101" eb="103">
      <t>コウカン</t>
    </rPh>
    <rPh sb="103" eb="106">
      <t>トウヒョウシャ</t>
    </rPh>
    <rPh sb="107" eb="109">
      <t>ユウコウ</t>
    </rPh>
    <rPh sb="110" eb="112">
      <t>ユウソウ</t>
    </rPh>
    <rPh sb="112" eb="114">
      <t>トウヒョウ</t>
    </rPh>
    <rPh sb="114" eb="116">
      <t>ショルイ</t>
    </rPh>
    <rPh sb="116" eb="117">
      <t>スウ</t>
    </rPh>
    <rPh sb="118" eb="120">
      <t>ユウソウ</t>
    </rPh>
    <rPh sb="120" eb="122">
      <t>トウヒョウ</t>
    </rPh>
    <rPh sb="122" eb="124">
      <t>ソウスウ</t>
    </rPh>
    <rPh sb="131" eb="132">
      <t>ツウ</t>
    </rPh>
    <rPh sb="133" eb="136">
      <t>トウヒョウリツ</t>
    </rPh>
    <rPh sb="144" eb="146">
      <t>ムコウ</t>
    </rPh>
    <rPh sb="147" eb="149">
      <t>ユウソウ</t>
    </rPh>
    <rPh sb="149" eb="151">
      <t>トウヒョウ</t>
    </rPh>
    <rPh sb="151" eb="153">
      <t>ショルイ</t>
    </rPh>
    <rPh sb="159" eb="160">
      <t>ツウ</t>
    </rPh>
    <rPh sb="161" eb="163">
      <t>ユウコウ</t>
    </rPh>
    <rPh sb="163" eb="166">
      <t>トウヒョウリツ</t>
    </rPh>
    <rPh sb="176" eb="177">
      <t>フク</t>
    </rPh>
    <phoneticPr fontId="3"/>
  </si>
  <si>
    <t>個人区有効投票率＊</t>
    <rPh sb="0" eb="2">
      <t>コジン</t>
    </rPh>
    <rPh sb="2" eb="3">
      <t>ク</t>
    </rPh>
    <rPh sb="3" eb="5">
      <t>ユウコウ</t>
    </rPh>
    <rPh sb="5" eb="8">
      <t>トウヒョウリツ</t>
    </rPh>
    <phoneticPr fontId="3"/>
  </si>
  <si>
    <t>☆</t>
    <phoneticPr fontId="3"/>
  </si>
  <si>
    <t>◎</t>
    <phoneticPr fontId="3"/>
  </si>
  <si>
    <t>▲</t>
    <phoneticPr fontId="3"/>
  </si>
  <si>
    <t>□</t>
    <phoneticPr fontId="3"/>
  </si>
  <si>
    <t>[◎]</t>
    <phoneticPr fontId="3"/>
  </si>
  <si>
    <t>Együtt</t>
    <phoneticPr fontId="3"/>
  </si>
  <si>
    <t>共に－時代を転換する者の党</t>
    <rPh sb="0" eb="1">
      <t>トモ</t>
    </rPh>
    <rPh sb="3" eb="5">
      <t>ジダイ</t>
    </rPh>
    <rPh sb="6" eb="8">
      <t>テンカン</t>
    </rPh>
    <rPh sb="10" eb="11">
      <t>モノ</t>
    </rPh>
    <rPh sb="12" eb="13">
      <t>トウ</t>
    </rPh>
    <phoneticPr fontId="3"/>
  </si>
  <si>
    <t>Együtt-A Korszakváltók Pártja</t>
    <phoneticPr fontId="3"/>
  </si>
  <si>
    <t>選挙連合（EgyüttおよびPMも参照）</t>
    <rPh sb="0" eb="2">
      <t>センキョ</t>
    </rPh>
    <rPh sb="2" eb="4">
      <t>レンゴウ</t>
    </rPh>
    <rPh sb="17" eb="19">
      <t>サンショウ</t>
    </rPh>
    <phoneticPr fontId="3"/>
  </si>
  <si>
    <t>http://www.egyutt2014.hu/</t>
    <phoneticPr fontId="3"/>
  </si>
  <si>
    <t>ハンガリーのための対話</t>
    <rPh sb="9" eb="11">
      <t>タイワ</t>
    </rPh>
    <phoneticPr fontId="3"/>
  </si>
  <si>
    <t>European People's Party (EPP)</t>
    <phoneticPr fontId="3"/>
  </si>
  <si>
    <t>European People's Party (EPP)</t>
    <phoneticPr fontId="3"/>
  </si>
  <si>
    <t>☆</t>
    <phoneticPr fontId="3"/>
  </si>
  <si>
    <t>Együtt-PM</t>
    <phoneticPr fontId="3"/>
  </si>
  <si>
    <t>◎</t>
    <phoneticPr fontId="3"/>
  </si>
  <si>
    <t>PM</t>
    <phoneticPr fontId="3"/>
  </si>
  <si>
    <t>Párbeszéd Magyarorszáért</t>
    <phoneticPr fontId="3"/>
  </si>
  <si>
    <t>https://parbeszedmagyarorszagert.hu/</t>
    <phoneticPr fontId="3"/>
  </si>
  <si>
    <t>2014E</t>
    <phoneticPr fontId="3"/>
  </si>
  <si>
    <t>▲</t>
    <phoneticPr fontId="3"/>
  </si>
  <si>
    <t>民主連合</t>
    <rPh sb="0" eb="2">
      <t>ミンシュ</t>
    </rPh>
    <rPh sb="2" eb="4">
      <t>レンゴウ</t>
    </rPh>
    <phoneticPr fontId="3"/>
  </si>
  <si>
    <t>Demokratikus Koalíció</t>
    <phoneticPr fontId="3"/>
  </si>
  <si>
    <t>Group of the Progressive Alliance of Socialists &amp; Democrats</t>
    <phoneticPr fontId="3"/>
  </si>
  <si>
    <t>Group of the Progressive Alliance of Socialists &amp; Democrats</t>
    <phoneticPr fontId="3"/>
  </si>
  <si>
    <t>Greens/European Free Alliance</t>
    <phoneticPr fontId="3"/>
  </si>
  <si>
    <t>Greens/European Free Alliance</t>
    <phoneticPr fontId="3"/>
  </si>
  <si>
    <t>http://dkp.hu/</t>
    <phoneticPr fontId="3"/>
  </si>
  <si>
    <t>Magyar Liberális Párt</t>
    <phoneticPr fontId="3"/>
  </si>
  <si>
    <t>ハンガリー自由党</t>
    <rPh sb="5" eb="8">
      <t>ジユウトウ</t>
    </rPh>
    <phoneticPr fontId="3"/>
  </si>
  <si>
    <t>http://liberalisok.hu/</t>
    <phoneticPr fontId="3"/>
  </si>
  <si>
    <t>MLP (Liberálisok)</t>
    <phoneticPr fontId="3"/>
  </si>
  <si>
    <t>選挙連合（構成各党も参照）</t>
    <rPh sb="0" eb="2">
      <t>センキョ</t>
    </rPh>
    <rPh sb="2" eb="4">
      <t>レンゴウ</t>
    </rPh>
    <rPh sb="5" eb="7">
      <t>コウセイ</t>
    </rPh>
    <rPh sb="7" eb="9">
      <t>カクトウ</t>
    </rPh>
    <rPh sb="10" eb="12">
      <t>サンショウ</t>
    </rPh>
    <phoneticPr fontId="3"/>
  </si>
  <si>
    <t>2014年欧州議会選挙（5月25日）</t>
    <rPh sb="4" eb="5">
      <t>ネン</t>
    </rPh>
    <rPh sb="5" eb="7">
      <t>オウシュウ</t>
    </rPh>
    <rPh sb="7" eb="9">
      <t>ギカイ</t>
    </rPh>
    <rPh sb="9" eb="11">
      <t>センキョ</t>
    </rPh>
    <rPh sb="13" eb="14">
      <t>ガツ</t>
    </rPh>
    <rPh sb="16" eb="17">
      <t>ニチ</t>
    </rPh>
    <phoneticPr fontId="3"/>
  </si>
  <si>
    <t>投票者数</t>
    <rPh sb="0" eb="3">
      <t>トウヒョウシャ</t>
    </rPh>
    <rPh sb="3" eb="4">
      <t>カズ</t>
    </rPh>
    <phoneticPr fontId="3"/>
  </si>
  <si>
    <t>DK</t>
    <phoneticPr fontId="3"/>
  </si>
  <si>
    <t>Együtt-PM</t>
    <phoneticPr fontId="3"/>
  </si>
  <si>
    <t>A Haza Nem Eladó Mozgalom Párt</t>
    <phoneticPr fontId="3"/>
  </si>
  <si>
    <t>Seres Mária Szövetségesei</t>
    <phoneticPr fontId="3"/>
  </si>
  <si>
    <t>JOBBIK (NI)</t>
    <phoneticPr fontId="3"/>
  </si>
  <si>
    <r>
      <t xml:space="preserve">FIDESZ-KDNP </t>
    </r>
    <r>
      <rPr>
        <sz val="11"/>
        <rFont val="ＭＳ Ｐゴシック"/>
        <family val="3"/>
        <charset val="128"/>
      </rPr>
      <t>（</t>
    </r>
    <r>
      <rPr>
        <sz val="11"/>
        <rFont val="Times New Roman"/>
        <family val="1"/>
      </rPr>
      <t>EPP</t>
    </r>
    <r>
      <rPr>
        <sz val="11"/>
        <rFont val="ＭＳ Ｐゴシック"/>
        <family val="3"/>
        <charset val="128"/>
      </rPr>
      <t>）</t>
    </r>
    <phoneticPr fontId="3"/>
  </si>
  <si>
    <t>MSZP (S&amp;D)</t>
    <phoneticPr fontId="3"/>
  </si>
  <si>
    <t>DK (S&amp;D)</t>
    <phoneticPr fontId="3"/>
  </si>
  <si>
    <t>Együtt-PM (Greens/EFA)</t>
    <phoneticPr fontId="3"/>
  </si>
  <si>
    <t>LMP (Greens/EFA)</t>
    <phoneticPr fontId="3"/>
  </si>
  <si>
    <t>[▲]</t>
    <phoneticPr fontId="3"/>
  </si>
  <si>
    <t>2014年議会選挙（4月6日）</t>
    <rPh sb="4" eb="5">
      <t>ネン</t>
    </rPh>
    <phoneticPr fontId="3"/>
  </si>
  <si>
    <t>2018年議会選挙（4月8日）</t>
    <rPh sb="4" eb="5">
      <t>ネン</t>
    </rPh>
    <phoneticPr fontId="3"/>
  </si>
  <si>
    <r>
      <t>http://www.valasztas.hu//hu/ogyv2014/769/769_0_index.html</t>
    </r>
    <r>
      <rPr>
        <sz val="11"/>
        <rFont val="ＭＳ Ｐ明朝"/>
        <family val="1"/>
        <charset val="128"/>
      </rPr>
      <t/>
    </r>
    <phoneticPr fontId="3"/>
  </si>
  <si>
    <t>Együtt</t>
    <phoneticPr fontId="3"/>
  </si>
  <si>
    <t>Családok Pártja</t>
    <phoneticPr fontId="3"/>
  </si>
  <si>
    <t>Tenni Akarás Mozgalom</t>
    <phoneticPr fontId="3"/>
  </si>
  <si>
    <t>Momentum (Momentum Mozgalom)</t>
    <phoneticPr fontId="3"/>
  </si>
  <si>
    <t>MKKP (Magyar Kétfarkú Kutya Párt)</t>
    <phoneticPr fontId="3"/>
  </si>
  <si>
    <t>Közös Nevező 2018</t>
    <phoneticPr fontId="3"/>
  </si>
  <si>
    <t>Kell az Összefogás Párt</t>
    <phoneticPr fontId="3"/>
  </si>
  <si>
    <t>Irántyű Párt</t>
    <phoneticPr fontId="3"/>
  </si>
  <si>
    <t>Rend és Elszámoltatás Párt</t>
    <phoneticPr fontId="3"/>
  </si>
  <si>
    <t>Országos Slovák Önkormányzat</t>
    <phoneticPr fontId="3"/>
  </si>
  <si>
    <t>Net Párt</t>
    <phoneticPr fontId="3"/>
  </si>
  <si>
    <t>Országos Ruszin Önkormányzat</t>
    <phoneticPr fontId="3"/>
  </si>
  <si>
    <t>Magyarországi Románok Országos Önkormányzat</t>
    <phoneticPr fontId="3"/>
  </si>
  <si>
    <t xml:space="preserve">Szerb Országos Önkormányzat </t>
    <phoneticPr fontId="3"/>
  </si>
  <si>
    <t>Ukrán Országos Önkormányzat</t>
    <phoneticPr fontId="3"/>
  </si>
  <si>
    <t>Országos Lengyel Önkormányzat</t>
    <phoneticPr fontId="3"/>
  </si>
  <si>
    <t xml:space="preserve">Országos Slovén Önkormányzat </t>
    <phoneticPr fontId="3"/>
  </si>
  <si>
    <t>Országos Örmény Önkormányzat</t>
    <phoneticPr fontId="3"/>
  </si>
  <si>
    <t>Magyarországi Görögök Országos Önkormányzat</t>
    <phoneticPr fontId="3"/>
  </si>
  <si>
    <t>MSzP-PM</t>
    <phoneticPr fontId="3"/>
  </si>
  <si>
    <t>MSzP-PM</t>
    <phoneticPr fontId="3"/>
  </si>
  <si>
    <t>MSzP</t>
    <phoneticPr fontId="3"/>
  </si>
  <si>
    <t>PM</t>
    <phoneticPr fontId="3"/>
  </si>
  <si>
    <t>DK</t>
    <phoneticPr fontId="3"/>
  </si>
  <si>
    <t>-</t>
    <phoneticPr fontId="3"/>
  </si>
  <si>
    <t>Együtt</t>
    <phoneticPr fontId="3"/>
  </si>
  <si>
    <t>MNOÖ (Magyarországi Németek Országos Önkormányzata)</t>
    <phoneticPr fontId="3"/>
  </si>
  <si>
    <t>MNOÖ</t>
    <phoneticPr fontId="3"/>
  </si>
  <si>
    <t>Momentum</t>
    <phoneticPr fontId="3"/>
  </si>
  <si>
    <t>MKKP</t>
    <phoneticPr fontId="3"/>
  </si>
  <si>
    <t>MKKP</t>
    <phoneticPr fontId="3"/>
  </si>
  <si>
    <t>Momentum</t>
    <phoneticPr fontId="3"/>
  </si>
  <si>
    <t>MNOÖ</t>
    <phoneticPr fontId="3"/>
  </si>
  <si>
    <t>政党</t>
    <rPh sb="0" eb="2">
      <t>セイトウ</t>
    </rPh>
    <phoneticPr fontId="3"/>
  </si>
  <si>
    <t>Magyar Kétfarkú Kutya Párt</t>
    <phoneticPr fontId="3"/>
  </si>
  <si>
    <t>Magyarországi Németek Országos Önkormányzat</t>
    <phoneticPr fontId="3"/>
  </si>
  <si>
    <t>少数民族自治体</t>
    <rPh sb="0" eb="2">
      <t>ショウスウ</t>
    </rPh>
    <rPh sb="2" eb="4">
      <t>ミンゾク</t>
    </rPh>
    <rPh sb="4" eb="6">
      <t>ジチ</t>
    </rPh>
    <rPh sb="6" eb="7">
      <t>タイ</t>
    </rPh>
    <phoneticPr fontId="3"/>
  </si>
  <si>
    <t>Momentum Mozgalom</t>
    <phoneticPr fontId="3"/>
  </si>
  <si>
    <t>ハンガリー二股尻尾犬党</t>
    <rPh sb="5" eb="7">
      <t>フタマタ</t>
    </rPh>
    <rPh sb="7" eb="9">
      <t>シッポ</t>
    </rPh>
    <rPh sb="9" eb="10">
      <t>ケン</t>
    </rPh>
    <rPh sb="10" eb="11">
      <t>トウ</t>
    </rPh>
    <phoneticPr fontId="3"/>
  </si>
  <si>
    <t>モーメントゥム運動</t>
    <rPh sb="7" eb="9">
      <t>ウンドウ</t>
    </rPh>
    <phoneticPr fontId="3"/>
  </si>
  <si>
    <t>Hungarian Two-Tailed Dog Party</t>
    <phoneticPr fontId="3"/>
  </si>
  <si>
    <t>http://ketfarkukutya.com</t>
    <phoneticPr fontId="3"/>
  </si>
  <si>
    <t>EU.ROM (Európai Roma Keresztények Joblétéért Demokratikus Párt)</t>
    <phoneticPr fontId="3"/>
  </si>
  <si>
    <t>MEDETE Párt (Magyarországon Élő Dolgozó és Tanuló Emberek Pártja)</t>
    <phoneticPr fontId="3"/>
  </si>
  <si>
    <t>MEDETE Párt</t>
    <phoneticPr fontId="3"/>
  </si>
  <si>
    <t>EU.ROM</t>
    <phoneticPr fontId="3"/>
  </si>
  <si>
    <t>SZEM Párt (Szegény Emberek Magyarországért Párt)</t>
    <phoneticPr fontId="3"/>
  </si>
  <si>
    <t>SZEM Párt</t>
    <phoneticPr fontId="3"/>
  </si>
  <si>
    <t>MSzP-PM</t>
    <phoneticPr fontId="3"/>
  </si>
  <si>
    <t>☆</t>
    <phoneticPr fontId="3"/>
  </si>
  <si>
    <t>◎</t>
    <phoneticPr fontId="3"/>
  </si>
  <si>
    <t>[◎]</t>
    <phoneticPr fontId="3"/>
  </si>
  <si>
    <t>▲</t>
    <phoneticPr fontId="3"/>
  </si>
  <si>
    <t>http://www.ldu.hu</t>
    <phoneticPr fontId="3"/>
  </si>
  <si>
    <t>ハンガリー・ドイツ人全国自治体</t>
    <rPh sb="9" eb="10">
      <t>ジン</t>
    </rPh>
    <rPh sb="10" eb="12">
      <t>ゼンコク</t>
    </rPh>
    <rPh sb="12" eb="15">
      <t>ジチタイ</t>
    </rPh>
    <phoneticPr fontId="3"/>
  </si>
  <si>
    <t>https://momentum.hu/</t>
    <phoneticPr fontId="3"/>
  </si>
  <si>
    <t>Momentum Movement</t>
    <phoneticPr fontId="3"/>
  </si>
  <si>
    <t>http://www.valasztas.hu/dyn/pv18/szavossz/hu/jlcskiv.html</t>
    <phoneticPr fontId="3"/>
  </si>
  <si>
    <r>
      <t>24</t>
    </r>
    <r>
      <rPr>
        <sz val="11"/>
        <rFont val="ＭＳ Ｐゴシック"/>
        <family val="3"/>
        <charset val="128"/>
      </rPr>
      <t>議席→</t>
    </r>
    <r>
      <rPr>
        <sz val="11"/>
        <rFont val="Times New Roman"/>
        <family val="1"/>
      </rPr>
      <t>22</t>
    </r>
    <r>
      <rPr>
        <sz val="11"/>
        <rFont val="ＭＳ Ｐゴシック"/>
        <family val="3"/>
        <charset val="128"/>
      </rPr>
      <t>議席（</t>
    </r>
    <r>
      <rPr>
        <sz val="11"/>
        <rFont val="Times New Roman"/>
        <family val="1"/>
      </rPr>
      <t>2009-</t>
    </r>
    <r>
      <rPr>
        <sz val="11"/>
        <rFont val="ＭＳ Ｐゴシック"/>
        <family val="3"/>
        <charset val="128"/>
      </rPr>
      <t>）→</t>
    </r>
    <r>
      <rPr>
        <sz val="11"/>
        <rFont val="Times New Roman"/>
        <family val="1"/>
      </rPr>
      <t>21</t>
    </r>
    <r>
      <rPr>
        <sz val="11"/>
        <rFont val="ＭＳ Ｐゴシック"/>
        <family val="3"/>
        <charset val="128"/>
      </rPr>
      <t>議席（</t>
    </r>
    <r>
      <rPr>
        <sz val="11"/>
        <rFont val="Times New Roman"/>
        <family val="1"/>
      </rPr>
      <t>2014-</t>
    </r>
    <r>
      <rPr>
        <sz val="11"/>
        <rFont val="ＭＳ Ｐゴシック"/>
        <family val="3"/>
        <charset val="128"/>
      </rPr>
      <t>）</t>
    </r>
    <rPh sb="2" eb="4">
      <t>ギセキ</t>
    </rPh>
    <rPh sb="7" eb="9">
      <t>ギセキ</t>
    </rPh>
    <rPh sb="19" eb="21">
      <t>ギセキ</t>
    </rPh>
    <phoneticPr fontId="3"/>
  </si>
  <si>
    <t>☆</t>
    <phoneticPr fontId="3"/>
  </si>
  <si>
    <t>比例区得票数</t>
    <rPh sb="0" eb="2">
      <t>ヒレイ</t>
    </rPh>
    <rPh sb="2" eb="3">
      <t>ク</t>
    </rPh>
    <rPh sb="3" eb="6">
      <t>トクヒョウスウ</t>
    </rPh>
    <phoneticPr fontId="3"/>
  </si>
  <si>
    <t>[▲]</t>
    <phoneticPr fontId="3"/>
  </si>
  <si>
    <t>▲</t>
    <phoneticPr fontId="3"/>
  </si>
  <si>
    <t>比例区有効投票率</t>
    <rPh sb="0" eb="3">
      <t>ヒレイク</t>
    </rPh>
    <rPh sb="3" eb="5">
      <t>ユウコウ</t>
    </rPh>
    <rPh sb="5" eb="8">
      <t>トウヒョウリツ</t>
    </rPh>
    <phoneticPr fontId="3"/>
  </si>
  <si>
    <t>比例区有効投票数</t>
    <rPh sb="0" eb="3">
      <t>ヒレイク</t>
    </rPh>
    <rPh sb="3" eb="5">
      <t>ユウコウ</t>
    </rPh>
    <rPh sb="5" eb="7">
      <t>トウヒョウ</t>
    </rPh>
    <rPh sb="7" eb="8">
      <t>スウ</t>
    </rPh>
    <phoneticPr fontId="3"/>
  </si>
  <si>
    <t>個人区有効投票数</t>
    <rPh sb="0" eb="2">
      <t>コジン</t>
    </rPh>
    <rPh sb="2" eb="3">
      <t>ク</t>
    </rPh>
    <rPh sb="3" eb="5">
      <t>ユウコウ</t>
    </rPh>
    <rPh sb="5" eb="7">
      <t>トウヒョウ</t>
    </rPh>
    <rPh sb="7" eb="8">
      <t>スウ</t>
    </rPh>
    <phoneticPr fontId="3"/>
  </si>
  <si>
    <t>個人区有効投票率＊</t>
    <rPh sb="0" eb="2">
      <t>コジン</t>
    </rPh>
    <rPh sb="2" eb="3">
      <t>ク</t>
    </rPh>
    <rPh sb="3" eb="5">
      <t>ユウコウ</t>
    </rPh>
    <rPh sb="5" eb="8">
      <t>トウヒョウリツ</t>
    </rPh>
    <phoneticPr fontId="3"/>
  </si>
  <si>
    <t>注：登録有権者数は、在外公館投票者名簿記載者と郵送投票者名簿記載者（国内に住所を持たない、政党名簿＝比例区のみに投票する郵送投票者名簿への記載を申請した有権者は378449人）とを含み、投票者数は、在外公館投票者と有効な郵送投票書類数（有効な郵送書類数は225471通で投票率は59.58％、そのうち無効票は446票で有効投票率は99.80％。これが選管の公表した郵送投票の投票率・有効投票率だが、官報にのみ記載されている付記によると無効な郵送投票書類が41762通あり、郵送投票書類総数は267233通であった。後者をもとに計算すれば有効投票率は大幅に下がる）とを含む。個人区当選議員の帰属会派は、1Együtt→LMPに参加、1無所属→無所属（会派を構成せず）。</t>
    <rPh sb="0" eb="1">
      <t>チュウ</t>
    </rPh>
    <rPh sb="2" eb="4">
      <t>トウロク</t>
    </rPh>
    <rPh sb="4" eb="7">
      <t>ユウケンシャ</t>
    </rPh>
    <rPh sb="7" eb="8">
      <t>スウ</t>
    </rPh>
    <rPh sb="10" eb="12">
      <t>ザイガイ</t>
    </rPh>
    <rPh sb="12" eb="14">
      <t>コウカン</t>
    </rPh>
    <rPh sb="14" eb="17">
      <t>トウヒョウシャ</t>
    </rPh>
    <rPh sb="17" eb="19">
      <t>メイボ</t>
    </rPh>
    <rPh sb="19" eb="22">
      <t>キサイシャ</t>
    </rPh>
    <rPh sb="23" eb="25">
      <t>ユウソウ</t>
    </rPh>
    <rPh sb="25" eb="28">
      <t>トウヒョウシャ</t>
    </rPh>
    <rPh sb="28" eb="30">
      <t>メイボ</t>
    </rPh>
    <rPh sb="30" eb="33">
      <t>キサイシャ</t>
    </rPh>
    <rPh sb="34" eb="36">
      <t>コクナイ</t>
    </rPh>
    <rPh sb="37" eb="39">
      <t>ジュウショ</t>
    </rPh>
    <rPh sb="40" eb="41">
      <t>モ</t>
    </rPh>
    <rPh sb="45" eb="47">
      <t>セイトウ</t>
    </rPh>
    <rPh sb="47" eb="49">
      <t>メイボ</t>
    </rPh>
    <rPh sb="50" eb="53">
      <t>ヒレイク</t>
    </rPh>
    <rPh sb="56" eb="58">
      <t>トウヒョウ</t>
    </rPh>
    <rPh sb="60" eb="62">
      <t>ユウソウ</t>
    </rPh>
    <rPh sb="62" eb="65">
      <t>トウヒョウシャ</t>
    </rPh>
    <rPh sb="65" eb="67">
      <t>メイボ</t>
    </rPh>
    <rPh sb="69" eb="71">
      <t>キサイ</t>
    </rPh>
    <rPh sb="72" eb="74">
      <t>シンセイ</t>
    </rPh>
    <rPh sb="76" eb="79">
      <t>ユウケンシャ</t>
    </rPh>
    <rPh sb="86" eb="87">
      <t>ニン</t>
    </rPh>
    <rPh sb="90" eb="91">
      <t>フク</t>
    </rPh>
    <rPh sb="93" eb="96">
      <t>トウヒョウシャ</t>
    </rPh>
    <rPh sb="96" eb="97">
      <t>スウ</t>
    </rPh>
    <rPh sb="99" eb="101">
      <t>ザイガイ</t>
    </rPh>
    <rPh sb="101" eb="103">
      <t>コウカン</t>
    </rPh>
    <rPh sb="103" eb="106">
      <t>トウヒョウシャ</t>
    </rPh>
    <rPh sb="107" eb="109">
      <t>ユウコウ</t>
    </rPh>
    <rPh sb="110" eb="112">
      <t>ユウソウ</t>
    </rPh>
    <rPh sb="112" eb="114">
      <t>トウヒョウ</t>
    </rPh>
    <rPh sb="114" eb="116">
      <t>ショルイ</t>
    </rPh>
    <rPh sb="116" eb="117">
      <t>スウ</t>
    </rPh>
    <rPh sb="118" eb="120">
      <t>ユウコウ</t>
    </rPh>
    <rPh sb="121" eb="123">
      <t>ユウソウ</t>
    </rPh>
    <rPh sb="123" eb="125">
      <t>ショルイ</t>
    </rPh>
    <rPh sb="133" eb="134">
      <t>ツウ</t>
    </rPh>
    <rPh sb="135" eb="138">
      <t>トウヒョウリツ</t>
    </rPh>
    <rPh sb="150" eb="152">
      <t>ムコウ</t>
    </rPh>
    <rPh sb="157" eb="158">
      <t>ヒョウ</t>
    </rPh>
    <rPh sb="159" eb="161">
      <t>ユウコウ</t>
    </rPh>
    <rPh sb="161" eb="164">
      <t>トウヒョウリツ</t>
    </rPh>
    <rPh sb="175" eb="177">
      <t>センカン</t>
    </rPh>
    <rPh sb="178" eb="180">
      <t>コウヒョウ</t>
    </rPh>
    <rPh sb="182" eb="184">
      <t>ユウソウ</t>
    </rPh>
    <rPh sb="184" eb="186">
      <t>トウヒョウ</t>
    </rPh>
    <rPh sb="187" eb="190">
      <t>トウヒョウリツ</t>
    </rPh>
    <rPh sb="191" eb="193">
      <t>ユウコウ</t>
    </rPh>
    <rPh sb="199" eb="201">
      <t>カンポウ</t>
    </rPh>
    <rPh sb="204" eb="206">
      <t>キサイ</t>
    </rPh>
    <rPh sb="211" eb="213">
      <t>フキ</t>
    </rPh>
    <rPh sb="217" eb="219">
      <t>ムコウ</t>
    </rPh>
    <rPh sb="220" eb="222">
      <t>ユウソウ</t>
    </rPh>
    <rPh sb="222" eb="224">
      <t>トウヒョウ</t>
    </rPh>
    <rPh sb="224" eb="226">
      <t>ショルイ</t>
    </rPh>
    <rPh sb="232" eb="233">
      <t>ツウ</t>
    </rPh>
    <rPh sb="236" eb="238">
      <t>ユウソウ</t>
    </rPh>
    <rPh sb="238" eb="240">
      <t>トウヒョウ</t>
    </rPh>
    <rPh sb="240" eb="242">
      <t>ショルイ</t>
    </rPh>
    <rPh sb="242" eb="244">
      <t>ソウスウ</t>
    </rPh>
    <rPh sb="251" eb="252">
      <t>ツウ</t>
    </rPh>
    <rPh sb="257" eb="259">
      <t>コウシャ</t>
    </rPh>
    <rPh sb="263" eb="265">
      <t>ケイサン</t>
    </rPh>
    <rPh sb="268" eb="270">
      <t>ユウコウ</t>
    </rPh>
    <rPh sb="270" eb="273">
      <t>トウヒョウリツ</t>
    </rPh>
    <rPh sb="274" eb="276">
      <t>オオハバ</t>
    </rPh>
    <rPh sb="277" eb="278">
      <t>サ</t>
    </rPh>
    <rPh sb="283" eb="284">
      <t>フク</t>
    </rPh>
    <rPh sb="286" eb="288">
      <t>コジン</t>
    </rPh>
    <rPh sb="288" eb="289">
      <t>ク</t>
    </rPh>
    <rPh sb="289" eb="291">
      <t>トウセン</t>
    </rPh>
    <rPh sb="291" eb="293">
      <t>ギイン</t>
    </rPh>
    <rPh sb="294" eb="296">
      <t>キゾク</t>
    </rPh>
    <rPh sb="296" eb="298">
      <t>カイハ</t>
    </rPh>
    <rPh sb="312" eb="314">
      <t>サンカ</t>
    </rPh>
    <rPh sb="316" eb="319">
      <t>ムショゾク</t>
    </rPh>
    <rPh sb="320" eb="323">
      <t>ムショゾク</t>
    </rPh>
    <rPh sb="324" eb="326">
      <t>カイハ</t>
    </rPh>
    <rPh sb="327" eb="329">
      <t>コウセイ</t>
    </rPh>
    <phoneticPr fontId="3"/>
  </si>
  <si>
    <r>
      <t>政党（</t>
    </r>
    <r>
      <rPr>
        <b/>
        <sz val="11"/>
        <color theme="1"/>
        <rFont val="ＭＳ Ｐゴシック"/>
        <family val="3"/>
        <charset val="128"/>
      </rPr>
      <t>太字＝</t>
    </r>
    <r>
      <rPr>
        <sz val="11"/>
        <color theme="1"/>
        <rFont val="ＭＳ Ｐゴシック"/>
        <family val="3"/>
        <charset val="128"/>
      </rPr>
      <t>全国名簿成立政党）</t>
    </r>
    <rPh sb="0" eb="2">
      <t>セイトウ</t>
    </rPh>
    <rPh sb="3" eb="5">
      <t>フトジ</t>
    </rPh>
    <rPh sb="6" eb="8">
      <t>ゼンコク</t>
    </rPh>
    <rPh sb="8" eb="10">
      <t>メイボ</t>
    </rPh>
    <rPh sb="10" eb="12">
      <t>セイリツ</t>
    </rPh>
    <rPh sb="12" eb="14">
      <t>セイトウ</t>
    </rPh>
    <phoneticPr fontId="3"/>
  </si>
  <si>
    <r>
      <t>注：</t>
    </r>
    <r>
      <rPr>
        <sz val="11"/>
        <color theme="1"/>
        <rFont val="Times New Roman"/>
        <family val="1"/>
      </rPr>
      <t>90</t>
    </r>
    <r>
      <rPr>
        <sz val="11"/>
        <color theme="1"/>
        <rFont val="ＭＳ Ｐゴシック"/>
        <family val="3"/>
        <charset val="128"/>
      </rPr>
      <t>年選挙では、当日の登録補充が個人区と比例区とで食い違ったために、登録有権者数が個人区と比例区とで異なっている。官報は、</t>
    </r>
    <r>
      <rPr>
        <sz val="11"/>
        <color theme="1"/>
        <rFont val="Times New Roman"/>
        <family val="1"/>
      </rPr>
      <t>90</t>
    </r>
    <r>
      <rPr>
        <sz val="11"/>
        <color theme="1"/>
        <rFont val="ＭＳ Ｐゴシック"/>
        <family val="3"/>
        <charset val="128"/>
      </rPr>
      <t>年選挙については、有権者数・投票数（</t>
    </r>
    <r>
      <rPr>
        <sz val="11"/>
        <color theme="1"/>
        <rFont val="Times New Roman"/>
        <family val="1"/>
      </rPr>
      <t>94</t>
    </r>
    <r>
      <rPr>
        <sz val="11"/>
        <color theme="1"/>
        <rFont val="ＭＳ Ｐゴシック"/>
        <family val="3"/>
        <charset val="128"/>
      </rPr>
      <t>年選挙以降の投票者数とは異なって実際に投じられた票の数であり、このために個人区と比例区とで数値が異なる）・（個人区の）有効投票数について総数を伝えていないため、表中の数値はこちらの集計による。</t>
    </r>
    <r>
      <rPr>
        <sz val="11"/>
        <color theme="1"/>
        <rFont val="Times New Roman"/>
        <family val="1"/>
      </rPr>
      <t>90</t>
    </r>
    <r>
      <rPr>
        <sz val="11"/>
        <color theme="1"/>
        <rFont val="ＭＳ Ｐゴシック"/>
        <family val="3"/>
        <charset val="128"/>
      </rPr>
      <t>年選挙については投票用紙配布数（「投票所に現れた投票者」の数）が不明なため、表に記載した第一回投票の投票率（個人区</t>
    </r>
    <r>
      <rPr>
        <sz val="11"/>
        <color theme="1"/>
        <rFont val="Times New Roman"/>
        <family val="1"/>
      </rPr>
      <t>65.00%</t>
    </r>
    <r>
      <rPr>
        <sz val="11"/>
        <color theme="1"/>
        <rFont val="ＭＳ Ｐゴシック"/>
        <family val="3"/>
        <charset val="128"/>
      </rPr>
      <t>、比例区</t>
    </r>
    <r>
      <rPr>
        <sz val="11"/>
        <color theme="1"/>
        <rFont val="Times New Roman"/>
        <family val="1"/>
      </rPr>
      <t>65.10%</t>
    </r>
    <r>
      <rPr>
        <sz val="11"/>
        <color theme="1"/>
        <rFont val="ＭＳ Ｐゴシック"/>
        <family val="3"/>
        <charset val="128"/>
      </rPr>
      <t>）は投票数に基づくもので、選管の</t>
    </r>
    <r>
      <rPr>
        <sz val="11"/>
        <color theme="1"/>
        <rFont val="Times New Roman"/>
        <family val="1"/>
      </rPr>
      <t>HP</t>
    </r>
    <r>
      <rPr>
        <sz val="11"/>
        <color theme="1"/>
        <rFont val="ＭＳ Ｐゴシック"/>
        <family val="3"/>
        <charset val="128"/>
      </rPr>
      <t>では第一回投票の投票率は</t>
    </r>
    <r>
      <rPr>
        <sz val="11"/>
        <color theme="1"/>
        <rFont val="Times New Roman"/>
        <family val="1"/>
      </rPr>
      <t>65.11%</t>
    </r>
    <r>
      <rPr>
        <sz val="11"/>
        <color theme="1"/>
        <rFont val="ＭＳ Ｐゴシック"/>
        <family val="3"/>
        <charset val="128"/>
      </rPr>
      <t>（第二回は</t>
    </r>
    <r>
      <rPr>
        <sz val="11"/>
        <color theme="1"/>
        <rFont val="Times New Roman"/>
        <family val="1"/>
      </rPr>
      <t>45.54%</t>
    </r>
    <r>
      <rPr>
        <sz val="11"/>
        <color theme="1"/>
        <rFont val="ＭＳ Ｐゴシック"/>
        <family val="3"/>
        <charset val="128"/>
      </rPr>
      <t>）となっている。第二回投票が行われたのは、個人区</t>
    </r>
    <r>
      <rPr>
        <sz val="11"/>
        <color theme="1"/>
        <rFont val="Times New Roman"/>
        <family val="1"/>
      </rPr>
      <t>171</t>
    </r>
    <r>
      <rPr>
        <sz val="11"/>
        <color theme="1"/>
        <rFont val="ＭＳ Ｐゴシック"/>
        <family val="3"/>
        <charset val="128"/>
      </rPr>
      <t>選挙区（全</t>
    </r>
    <r>
      <rPr>
        <sz val="11"/>
        <color theme="1"/>
        <rFont val="Times New Roman"/>
        <family val="1"/>
      </rPr>
      <t>176</t>
    </r>
    <r>
      <rPr>
        <sz val="11"/>
        <color theme="1"/>
        <rFont val="ＭＳ Ｐゴシック"/>
        <family val="3"/>
        <charset val="128"/>
      </rPr>
      <t>選挙区中）。
個人区選出の諸派・共通候補・無所属議員の議会会派帰属は以下の通り。</t>
    </r>
    <r>
      <rPr>
        <sz val="11"/>
        <color theme="1"/>
        <rFont val="Times New Roman"/>
        <family val="1"/>
      </rPr>
      <t>1AGRÁRSZÖV.</t>
    </r>
    <r>
      <rPr>
        <sz val="11"/>
        <color theme="1"/>
        <rFont val="ＭＳ Ｐゴシック"/>
        <family val="3"/>
        <charset val="128"/>
      </rPr>
      <t>→無所属；</t>
    </r>
    <r>
      <rPr>
        <sz val="11"/>
        <color theme="1"/>
        <rFont val="Times New Roman"/>
        <family val="1"/>
      </rPr>
      <t>1FIDESZ-SZDSZ</t>
    </r>
    <r>
      <rPr>
        <sz val="11"/>
        <color theme="1"/>
        <rFont val="ＭＳ Ｐゴシック"/>
        <family val="3"/>
        <charset val="128"/>
      </rPr>
      <t>→</t>
    </r>
    <r>
      <rPr>
        <sz val="11"/>
        <color theme="1"/>
        <rFont val="Times New Roman"/>
        <family val="1"/>
      </rPr>
      <t>FIDESZ</t>
    </r>
    <r>
      <rPr>
        <sz val="11"/>
        <color theme="1"/>
        <rFont val="ＭＳ Ｐゴシック"/>
        <family val="3"/>
        <charset val="128"/>
      </rPr>
      <t>；</t>
    </r>
    <r>
      <rPr>
        <sz val="11"/>
        <color theme="1"/>
        <rFont val="Times New Roman"/>
        <family val="1"/>
      </rPr>
      <t>1SZDSZ-FIDESZ</t>
    </r>
    <r>
      <rPr>
        <sz val="11"/>
        <color theme="1"/>
        <rFont val="ＭＳ Ｐゴシック"/>
        <family val="3"/>
        <charset val="128"/>
      </rPr>
      <t>→</t>
    </r>
    <r>
      <rPr>
        <sz val="11"/>
        <color theme="1"/>
        <rFont val="Times New Roman"/>
        <family val="1"/>
      </rPr>
      <t>SZDSZ</t>
    </r>
    <r>
      <rPr>
        <sz val="11"/>
        <color theme="1"/>
        <rFont val="ＭＳ Ｐゴシック"/>
        <family val="3"/>
        <charset val="128"/>
      </rPr>
      <t>；</t>
    </r>
    <r>
      <rPr>
        <sz val="11"/>
        <color theme="1"/>
        <rFont val="Times New Roman"/>
        <family val="1"/>
      </rPr>
      <t>1SZDSZ-FIDESZ-KDNP</t>
    </r>
    <r>
      <rPr>
        <sz val="11"/>
        <color theme="1"/>
        <rFont val="ＭＳ Ｐゴシック"/>
        <family val="3"/>
        <charset val="128"/>
      </rPr>
      <t>→無所属；</t>
    </r>
    <r>
      <rPr>
        <sz val="11"/>
        <color theme="1"/>
        <rFont val="Times New Roman"/>
        <family val="1"/>
      </rPr>
      <t>1SZÖV.FALU.VIDÉK.-AGRÁRSZÖV.</t>
    </r>
    <r>
      <rPr>
        <sz val="11"/>
        <color theme="1"/>
        <rFont val="ＭＳ Ｐゴシック"/>
        <family val="3"/>
        <charset val="128"/>
      </rPr>
      <t>→</t>
    </r>
    <r>
      <rPr>
        <sz val="11"/>
        <color theme="1"/>
        <rFont val="Times New Roman"/>
        <family val="1"/>
      </rPr>
      <t>SZDSZ</t>
    </r>
    <r>
      <rPr>
        <sz val="11"/>
        <color theme="1"/>
        <rFont val="ＭＳ Ｐゴシック"/>
        <family val="3"/>
        <charset val="128"/>
      </rPr>
      <t>；</t>
    </r>
    <r>
      <rPr>
        <sz val="11"/>
        <color theme="1"/>
        <rFont val="Times New Roman"/>
        <family val="1"/>
      </rPr>
      <t>6</t>
    </r>
    <r>
      <rPr>
        <sz val="11"/>
        <color theme="1"/>
        <rFont val="ＭＳ Ｐゴシック"/>
        <family val="3"/>
        <charset val="128"/>
      </rPr>
      <t>無所属→</t>
    </r>
    <r>
      <rPr>
        <sz val="11"/>
        <color theme="1"/>
        <rFont val="Times New Roman"/>
        <family val="1"/>
      </rPr>
      <t>1MDF</t>
    </r>
    <r>
      <rPr>
        <sz val="11"/>
        <color theme="1"/>
        <rFont val="ＭＳ Ｐゴシック"/>
        <family val="3"/>
        <charset val="128"/>
      </rPr>
      <t>＋</t>
    </r>
    <r>
      <rPr>
        <sz val="11"/>
        <color theme="1"/>
        <rFont val="Times New Roman"/>
        <family val="1"/>
      </rPr>
      <t>5</t>
    </r>
    <r>
      <rPr>
        <sz val="11"/>
        <color theme="1"/>
        <rFont val="ＭＳ Ｐゴシック"/>
        <family val="3"/>
        <charset val="128"/>
      </rPr>
      <t>無所属</t>
    </r>
    <rPh sb="18" eb="20">
      <t>コジン</t>
    </rPh>
    <rPh sb="20" eb="21">
      <t>ク</t>
    </rPh>
    <rPh sb="91" eb="94">
      <t>トウヒョウシャ</t>
    </rPh>
    <rPh sb="94" eb="95">
      <t>スウ</t>
    </rPh>
    <rPh sb="104" eb="105">
      <t>トウ</t>
    </rPh>
    <rPh sb="109" eb="110">
      <t>ヒョウ</t>
    </rPh>
    <rPh sb="183" eb="184">
      <t>ネン</t>
    </rPh>
    <rPh sb="184" eb="186">
      <t>センキョ</t>
    </rPh>
    <rPh sb="191" eb="193">
      <t>トウヒョウ</t>
    </rPh>
    <rPh sb="193" eb="195">
      <t>ヨウシ</t>
    </rPh>
    <rPh sb="195" eb="197">
      <t>ハイフ</t>
    </rPh>
    <rPh sb="197" eb="198">
      <t>スウ</t>
    </rPh>
    <rPh sb="200" eb="203">
      <t>トウヒョウジョ</t>
    </rPh>
    <rPh sb="204" eb="205">
      <t>アラワ</t>
    </rPh>
    <rPh sb="207" eb="210">
      <t>トウヒョウシャ</t>
    </rPh>
    <rPh sb="212" eb="213">
      <t>スウ</t>
    </rPh>
    <rPh sb="215" eb="217">
      <t>フメイ</t>
    </rPh>
    <rPh sb="221" eb="222">
      <t>ヒョウ</t>
    </rPh>
    <rPh sb="223" eb="225">
      <t>キサイ</t>
    </rPh>
    <rPh sb="258" eb="261">
      <t>トウヒョウスウ</t>
    </rPh>
    <phoneticPr fontId="3"/>
  </si>
  <si>
    <r>
      <t>AGRÁRSZÖV</t>
    </r>
    <r>
      <rPr>
        <b/>
        <sz val="11"/>
        <color theme="1"/>
        <rFont val="ＭＳ Ｐ明朝"/>
        <family val="1"/>
        <charset val="128"/>
      </rPr>
      <t>.</t>
    </r>
    <phoneticPr fontId="3"/>
  </si>
  <si>
    <r>
      <t>注：</t>
    </r>
    <r>
      <rPr>
        <sz val="11"/>
        <color theme="1"/>
        <rFont val="Times New Roman"/>
        <family val="1"/>
      </rPr>
      <t>94</t>
    </r>
    <r>
      <rPr>
        <sz val="11"/>
        <color theme="1"/>
        <rFont val="ＭＳ Ｐゴシック"/>
        <family val="3"/>
        <charset val="128"/>
      </rPr>
      <t>年選挙の個人区についての投票数・有効投票数は官報には記載されていない。第二回投票が行われたのは、個人区</t>
    </r>
    <r>
      <rPr>
        <sz val="11"/>
        <color theme="1"/>
        <rFont val="Times New Roman"/>
        <family val="1"/>
      </rPr>
      <t>174</t>
    </r>
    <r>
      <rPr>
        <sz val="11"/>
        <color theme="1"/>
        <rFont val="ＭＳ Ｐゴシック"/>
        <family val="3"/>
        <charset val="128"/>
      </rPr>
      <t>選挙区（全</t>
    </r>
    <r>
      <rPr>
        <sz val="11"/>
        <color theme="1"/>
        <rFont val="Times New Roman"/>
        <family val="1"/>
      </rPr>
      <t>176</t>
    </r>
    <r>
      <rPr>
        <sz val="11"/>
        <color theme="1"/>
        <rFont val="ＭＳ Ｐゴシック"/>
        <family val="3"/>
        <charset val="128"/>
      </rPr>
      <t>選挙区中）。
個人区選出の諸派・共通候補議員の議会会派帰属は以下の通り。</t>
    </r>
    <r>
      <rPr>
        <sz val="11"/>
        <color theme="1"/>
        <rFont val="Times New Roman"/>
        <family val="1"/>
      </rPr>
      <t>1AGRÁRSZÖV.</t>
    </r>
    <r>
      <rPr>
        <sz val="11"/>
        <color theme="1"/>
        <rFont val="ＭＳ Ｐゴシック"/>
        <family val="3"/>
        <charset val="128"/>
      </rPr>
      <t>→</t>
    </r>
    <r>
      <rPr>
        <sz val="11"/>
        <color theme="1"/>
        <rFont val="Times New Roman"/>
        <family val="1"/>
      </rPr>
      <t>SZDSZ</t>
    </r>
    <r>
      <rPr>
        <sz val="11"/>
        <color theme="1"/>
        <rFont val="ＭＳ Ｐゴシック"/>
        <family val="3"/>
        <charset val="128"/>
      </rPr>
      <t>；</t>
    </r>
    <r>
      <rPr>
        <sz val="11"/>
        <color theme="1"/>
        <rFont val="Times New Roman"/>
        <family val="1"/>
      </rPr>
      <t>1LPSZ VP-AGRÁRSZÖV.-FIDESZ-SZDSZ</t>
    </r>
    <r>
      <rPr>
        <sz val="11"/>
        <color theme="1"/>
        <rFont val="ＭＳ Ｐゴシック"/>
        <family val="3"/>
        <charset val="128"/>
      </rPr>
      <t>→無所属</t>
    </r>
    <rPh sb="16" eb="19">
      <t>トウヒョウスウ</t>
    </rPh>
    <phoneticPr fontId="3"/>
  </si>
  <si>
    <r>
      <t>第一回投票（比例区［全</t>
    </r>
    <r>
      <rPr>
        <sz val="11"/>
        <color theme="1"/>
        <rFont val="Times New Roman"/>
        <family val="1"/>
      </rPr>
      <t>20</t>
    </r>
    <r>
      <rPr>
        <sz val="11"/>
        <color theme="1"/>
        <rFont val="ＭＳ Ｐゴシック"/>
        <family val="3"/>
        <charset val="128"/>
      </rPr>
      <t>選挙区］）有効投票数</t>
    </r>
    <rPh sb="0" eb="3">
      <t>ダイイッカイ</t>
    </rPh>
    <rPh sb="3" eb="5">
      <t>トウヒョウ</t>
    </rPh>
    <rPh sb="6" eb="9">
      <t>ヒレイク</t>
    </rPh>
    <rPh sb="10" eb="11">
      <t>ゼン</t>
    </rPh>
    <rPh sb="13" eb="16">
      <t>センキョク</t>
    </rPh>
    <rPh sb="18" eb="20">
      <t>ユウコウ</t>
    </rPh>
    <rPh sb="20" eb="23">
      <t>トウヒョウスウ</t>
    </rPh>
    <phoneticPr fontId="3"/>
  </si>
  <si>
    <r>
      <t>第二回投票（比例区［</t>
    </r>
    <r>
      <rPr>
        <sz val="11"/>
        <color theme="1"/>
        <rFont val="Times New Roman"/>
        <family val="1"/>
      </rPr>
      <t>2</t>
    </r>
    <r>
      <rPr>
        <sz val="11"/>
        <color theme="1"/>
        <rFont val="ＭＳ Ｐゴシック"/>
        <family val="3"/>
        <charset val="128"/>
      </rPr>
      <t>選挙区］）投票数＊</t>
    </r>
    <rPh sb="0" eb="3">
      <t>ダイニカイ</t>
    </rPh>
    <rPh sb="3" eb="5">
      <t>トウヒョウ</t>
    </rPh>
    <rPh sb="6" eb="9">
      <t>ヒレイク</t>
    </rPh>
    <rPh sb="11" eb="14">
      <t>センキョク</t>
    </rPh>
    <rPh sb="16" eb="19">
      <t>トウヒョウスウ</t>
    </rPh>
    <phoneticPr fontId="3"/>
  </si>
  <si>
    <r>
      <t>第二回投票（比例区［</t>
    </r>
    <r>
      <rPr>
        <sz val="11"/>
        <color theme="1"/>
        <rFont val="Times New Roman"/>
        <family val="1"/>
      </rPr>
      <t>2</t>
    </r>
    <r>
      <rPr>
        <sz val="11"/>
        <color theme="1"/>
        <rFont val="ＭＳ Ｐゴシック"/>
        <family val="3"/>
        <charset val="128"/>
      </rPr>
      <t>選挙区］）有効投票数</t>
    </r>
    <rPh sb="0" eb="3">
      <t>ダイニカイ</t>
    </rPh>
    <rPh sb="3" eb="5">
      <t>トウヒョウ</t>
    </rPh>
    <rPh sb="6" eb="9">
      <t>ヒレイク</t>
    </rPh>
    <rPh sb="11" eb="14">
      <t>センキョク</t>
    </rPh>
    <rPh sb="16" eb="18">
      <t>ユウコウ</t>
    </rPh>
    <rPh sb="18" eb="21">
      <t>トウヒョウスウ</t>
    </rPh>
    <phoneticPr fontId="3"/>
  </si>
  <si>
    <t>比例区［有効な投票回における20選挙区の］有効投票数</t>
    <rPh sb="0" eb="3">
      <t>ヒレイク</t>
    </rPh>
    <rPh sb="4" eb="6">
      <t>ユウコウ</t>
    </rPh>
    <rPh sb="7" eb="9">
      <t>トウヒョウ</t>
    </rPh>
    <rPh sb="9" eb="10">
      <t>カイ</t>
    </rPh>
    <rPh sb="16" eb="19">
      <t>センキョク</t>
    </rPh>
    <rPh sb="21" eb="23">
      <t>ユウコウ</t>
    </rPh>
    <rPh sb="23" eb="26">
      <t>トウヒョウスウ</t>
    </rPh>
    <phoneticPr fontId="3"/>
  </si>
  <si>
    <r>
      <t>注：</t>
    </r>
    <r>
      <rPr>
        <sz val="11"/>
        <color theme="1"/>
        <rFont val="Times New Roman"/>
        <family val="1"/>
      </rPr>
      <t>98</t>
    </r>
    <r>
      <rPr>
        <sz val="11"/>
        <color theme="1"/>
        <rFont val="ＭＳ Ｐゴシック"/>
        <family val="3"/>
        <charset val="128"/>
      </rPr>
      <t>年選挙で第一回の投票者総数が比例区の有効投票総数より低くなるのは、</t>
    </r>
    <r>
      <rPr>
        <sz val="11"/>
        <color theme="1"/>
        <rFont val="Times New Roman"/>
        <family val="1"/>
      </rPr>
      <t>2</t>
    </r>
    <r>
      <rPr>
        <sz val="11"/>
        <color theme="1"/>
        <rFont val="ＭＳ Ｐゴシック"/>
        <family val="3"/>
        <charset val="128"/>
      </rPr>
      <t>比例（地区名簿）区で第一回投票が無効（低投票率のため）となり、第二回投票（いずれの選挙区でも投票率が大幅に向上した）が行われたため。なお、ある投票回の選挙が無効になることと、有効／無効投票とは独立の概念である。第二回投票が行われたのは、個人区</t>
    </r>
    <r>
      <rPr>
        <sz val="11"/>
        <color theme="1"/>
        <rFont val="Times New Roman"/>
        <family val="1"/>
      </rPr>
      <t>175</t>
    </r>
    <r>
      <rPr>
        <sz val="11"/>
        <color theme="1"/>
        <rFont val="ＭＳ Ｐゴシック"/>
        <family val="3"/>
        <charset val="128"/>
      </rPr>
      <t>選挙区（全</t>
    </r>
    <r>
      <rPr>
        <sz val="11"/>
        <color theme="1"/>
        <rFont val="Times New Roman"/>
        <family val="1"/>
      </rPr>
      <t>176</t>
    </r>
    <r>
      <rPr>
        <sz val="11"/>
        <color theme="1"/>
        <rFont val="ＭＳ Ｐゴシック"/>
        <family val="3"/>
        <charset val="128"/>
      </rPr>
      <t>選挙区中）と比例区</t>
    </r>
    <r>
      <rPr>
        <sz val="11"/>
        <color theme="1"/>
        <rFont val="Times New Roman"/>
        <family val="1"/>
      </rPr>
      <t>2</t>
    </r>
    <r>
      <rPr>
        <sz val="11"/>
        <color theme="1"/>
        <rFont val="ＭＳ Ｐゴシック"/>
        <family val="3"/>
        <charset val="128"/>
      </rPr>
      <t>選挙区（全</t>
    </r>
    <r>
      <rPr>
        <sz val="11"/>
        <color theme="1"/>
        <rFont val="Times New Roman"/>
        <family val="1"/>
      </rPr>
      <t>20</t>
    </r>
    <r>
      <rPr>
        <sz val="11"/>
        <color theme="1"/>
        <rFont val="ＭＳ Ｐゴシック"/>
        <family val="3"/>
        <charset val="128"/>
      </rPr>
      <t>選挙区中）。</t>
    </r>
    <phoneticPr fontId="3"/>
  </si>
  <si>
    <t>第一回投票（比例区）有効投票数</t>
    <rPh sb="0" eb="3">
      <t>ダイイッカイ</t>
    </rPh>
    <rPh sb="3" eb="5">
      <t>トウヒョウ</t>
    </rPh>
    <rPh sb="6" eb="9">
      <t>ヒレイク</t>
    </rPh>
    <rPh sb="10" eb="12">
      <t>ユウコウ</t>
    </rPh>
    <rPh sb="12" eb="15">
      <t>トウヒョウスウ</t>
    </rPh>
    <phoneticPr fontId="3"/>
  </si>
  <si>
    <r>
      <t>注：第二回投票が行われたのは、個人区</t>
    </r>
    <r>
      <rPr>
        <sz val="11"/>
        <color theme="1"/>
        <rFont val="Times New Roman"/>
        <family val="1"/>
      </rPr>
      <t>131</t>
    </r>
    <r>
      <rPr>
        <sz val="11"/>
        <color theme="1"/>
        <rFont val="ＭＳ Ｐゴシック"/>
        <family val="3"/>
        <charset val="128"/>
      </rPr>
      <t>選挙区（全</t>
    </r>
    <r>
      <rPr>
        <sz val="11"/>
        <color theme="1"/>
        <rFont val="Times New Roman"/>
        <family val="1"/>
      </rPr>
      <t>176</t>
    </r>
    <r>
      <rPr>
        <sz val="11"/>
        <color theme="1"/>
        <rFont val="ＭＳ Ｐゴシック"/>
        <family val="3"/>
        <charset val="128"/>
      </rPr>
      <t>選挙区中）。第二回投票の投票率は、官報には</t>
    </r>
    <r>
      <rPr>
        <sz val="11"/>
        <color theme="1"/>
        <rFont val="Times New Roman"/>
        <family val="1"/>
      </rPr>
      <t>73.50%</t>
    </r>
    <r>
      <rPr>
        <sz val="11"/>
        <color theme="1"/>
        <rFont val="ＭＳ Ｐゴシック"/>
        <family val="3"/>
        <charset val="128"/>
      </rPr>
      <t>と記載されているが、</t>
    </r>
    <r>
      <rPr>
        <sz val="11"/>
        <color theme="1"/>
        <rFont val="Times New Roman"/>
        <family val="1"/>
      </rPr>
      <t>HP</t>
    </r>
    <r>
      <rPr>
        <sz val="11"/>
        <color theme="1"/>
        <rFont val="ＭＳ Ｐゴシック"/>
        <family val="3"/>
        <charset val="128"/>
      </rPr>
      <t>上では</t>
    </r>
    <r>
      <rPr>
        <sz val="11"/>
        <color theme="1"/>
        <rFont val="Times New Roman"/>
        <family val="1"/>
      </rPr>
      <t>73.51%</t>
    </r>
    <r>
      <rPr>
        <sz val="11"/>
        <color theme="1"/>
        <rFont val="ＭＳ Ｐゴシック"/>
        <family val="3"/>
        <charset val="128"/>
      </rPr>
      <t>に訂正されている。計算上は後者の数値が正しい。
個人区における共通候補の議会会派所属は、</t>
    </r>
    <r>
      <rPr>
        <sz val="11"/>
        <color theme="1"/>
        <rFont val="Times New Roman"/>
        <family val="1"/>
      </rPr>
      <t>1MSZP-SZDSZ</t>
    </r>
    <r>
      <rPr>
        <sz val="11"/>
        <color theme="1"/>
        <rFont val="ＭＳ Ｐゴシック"/>
        <family val="3"/>
        <charset val="128"/>
      </rPr>
      <t>→</t>
    </r>
    <r>
      <rPr>
        <sz val="11"/>
        <color theme="1"/>
        <rFont val="Times New Roman"/>
        <family val="1"/>
      </rPr>
      <t>SZDSZ</t>
    </r>
    <r>
      <rPr>
        <sz val="11"/>
        <color theme="1"/>
        <rFont val="ＭＳ Ｐゴシック"/>
        <family val="3"/>
        <charset val="128"/>
      </rPr>
      <t>である。</t>
    </r>
    <phoneticPr fontId="3"/>
  </si>
  <si>
    <r>
      <t>諸派（</t>
    </r>
    <r>
      <rPr>
        <sz val="11"/>
        <color theme="1"/>
        <rFont val="Times New Roman"/>
        <family val="1"/>
      </rPr>
      <t>SOMOGYÉRT</t>
    </r>
    <r>
      <rPr>
        <sz val="11"/>
        <color theme="1"/>
        <rFont val="ＭＳ Ｐゴシック"/>
        <family val="3"/>
        <charset val="128"/>
      </rPr>
      <t>）</t>
    </r>
    <rPh sb="0" eb="2">
      <t>ショハ</t>
    </rPh>
    <phoneticPr fontId="3"/>
  </si>
  <si>
    <r>
      <t>注：登録有権者数・投票用紙配布（投票者）数は、国外登録有権者数（第一回投票</t>
    </r>
    <r>
      <rPr>
        <sz val="11"/>
        <color theme="1"/>
        <rFont val="Times New Roman"/>
        <family val="1"/>
      </rPr>
      <t>8,112</t>
    </r>
    <r>
      <rPr>
        <sz val="11"/>
        <color theme="1"/>
        <rFont val="ＭＳ Ｐゴシック"/>
        <family val="3"/>
        <charset val="128"/>
      </rPr>
      <t>、第二回投票</t>
    </r>
    <r>
      <rPr>
        <sz val="11"/>
        <color theme="1"/>
        <rFont val="Times New Roman"/>
        <family val="1"/>
      </rPr>
      <t>5,944</t>
    </r>
    <r>
      <rPr>
        <sz val="11"/>
        <color theme="1"/>
        <rFont val="ＭＳ Ｐゴシック"/>
        <family val="3"/>
        <charset val="128"/>
      </rPr>
      <t>）、国外投票者数（第一回投票</t>
    </r>
    <r>
      <rPr>
        <sz val="11"/>
        <color theme="1"/>
        <rFont val="Times New Roman"/>
        <family val="1"/>
      </rPr>
      <t>6,679</t>
    </r>
    <r>
      <rPr>
        <sz val="11"/>
        <color theme="1"/>
        <rFont val="ＭＳ Ｐゴシック"/>
        <family val="3"/>
        <charset val="128"/>
      </rPr>
      <t>、第二回投票</t>
    </r>
    <r>
      <rPr>
        <sz val="11"/>
        <color theme="1"/>
        <rFont val="Times New Roman"/>
        <family val="1"/>
      </rPr>
      <t>4,269</t>
    </r>
    <r>
      <rPr>
        <sz val="11"/>
        <color theme="1"/>
        <rFont val="ＭＳ Ｐゴシック"/>
        <family val="3"/>
        <charset val="128"/>
      </rPr>
      <t>）を含む。第二回投票が行われたのは、個人区</t>
    </r>
    <r>
      <rPr>
        <sz val="11"/>
        <color theme="1"/>
        <rFont val="Times New Roman"/>
        <family val="1"/>
      </rPr>
      <t>110</t>
    </r>
    <r>
      <rPr>
        <sz val="11"/>
        <color theme="1"/>
        <rFont val="ＭＳ Ｐゴシック"/>
        <family val="3"/>
        <charset val="128"/>
      </rPr>
      <t>選挙区（</t>
    </r>
    <r>
      <rPr>
        <sz val="11"/>
        <color theme="1"/>
        <rFont val="Times New Roman"/>
        <family val="1"/>
      </rPr>
      <t>176</t>
    </r>
    <r>
      <rPr>
        <sz val="11"/>
        <color theme="1"/>
        <rFont val="ＭＳ Ｐゴシック"/>
        <family val="3"/>
        <charset val="128"/>
      </rPr>
      <t>選挙区中）。
個人区選出の諸派・共通候補の議会会派帰属は、以下の通り。</t>
    </r>
    <r>
      <rPr>
        <sz val="11"/>
        <color theme="1"/>
        <rFont val="Times New Roman"/>
        <family val="1"/>
      </rPr>
      <t>6MSZP-SZDSZ</t>
    </r>
    <r>
      <rPr>
        <sz val="11"/>
        <color theme="1"/>
        <rFont val="ＭＳ Ｐゴシック"/>
        <family val="3"/>
        <charset val="128"/>
      </rPr>
      <t>→</t>
    </r>
    <r>
      <rPr>
        <sz val="11"/>
        <color theme="1"/>
        <rFont val="Times New Roman"/>
        <family val="1"/>
      </rPr>
      <t>4MSZP</t>
    </r>
    <r>
      <rPr>
        <sz val="11"/>
        <color theme="1"/>
        <rFont val="ＭＳ Ｐゴシック"/>
        <family val="3"/>
        <charset val="128"/>
      </rPr>
      <t>＋</t>
    </r>
    <r>
      <rPr>
        <sz val="11"/>
        <color theme="1"/>
        <rFont val="Times New Roman"/>
        <family val="1"/>
      </rPr>
      <t>2SZDSZ</t>
    </r>
    <r>
      <rPr>
        <sz val="11"/>
        <color theme="1"/>
        <rFont val="ＭＳ Ｐゴシック"/>
        <family val="3"/>
        <charset val="128"/>
      </rPr>
      <t>；</t>
    </r>
    <r>
      <rPr>
        <sz val="11"/>
        <color theme="1"/>
        <rFont val="Times New Roman"/>
        <family val="1"/>
      </rPr>
      <t>1SOMOGY</t>
    </r>
    <r>
      <rPr>
        <sz val="11"/>
        <color theme="1"/>
        <rFont val="ＭＳ Ｐゴシック"/>
        <family val="3"/>
        <charset val="128"/>
      </rPr>
      <t>É</t>
    </r>
    <r>
      <rPr>
        <sz val="11"/>
        <color theme="1"/>
        <rFont val="Times New Roman"/>
        <family val="1"/>
      </rPr>
      <t>RT</t>
    </r>
    <r>
      <rPr>
        <sz val="11"/>
        <color theme="1"/>
        <rFont val="ＭＳ Ｐゴシック"/>
        <family val="3"/>
        <charset val="128"/>
      </rPr>
      <t>→無所属</t>
    </r>
    <rPh sb="9" eb="11">
      <t>トウヒョウ</t>
    </rPh>
    <rPh sb="11" eb="13">
      <t>ヨウシ</t>
    </rPh>
    <rPh sb="13" eb="15">
      <t>ハイフ</t>
    </rPh>
    <phoneticPr fontId="3"/>
  </si>
  <si>
    <r>
      <t>ÖSSZEFOGÁS PÁRT</t>
    </r>
    <r>
      <rPr>
        <sz val="11"/>
        <color theme="1"/>
        <rFont val="ＭＳ Ｐ明朝"/>
        <family val="1"/>
        <charset val="128"/>
      </rPr>
      <t>　</t>
    </r>
    <phoneticPr fontId="3"/>
  </si>
  <si>
    <r>
      <t>注：登録有権者数・投票用紙配布（投票者）数は、国外登録有権者数（第一回投票</t>
    </r>
    <r>
      <rPr>
        <sz val="11"/>
        <color theme="1"/>
        <rFont val="Times New Roman"/>
        <family val="1"/>
      </rPr>
      <t>8807</t>
    </r>
    <r>
      <rPr>
        <sz val="11"/>
        <color theme="1"/>
        <rFont val="ＭＳ Ｐゴシック"/>
        <family val="3"/>
        <charset val="128"/>
      </rPr>
      <t>、第二回投票</t>
    </r>
    <r>
      <rPr>
        <sz val="11"/>
        <color theme="1"/>
        <rFont val="Times New Roman"/>
        <family val="1"/>
      </rPr>
      <t>2885</t>
    </r>
    <r>
      <rPr>
        <sz val="11"/>
        <color theme="1"/>
        <rFont val="ＭＳ Ｐゴシック"/>
        <family val="3"/>
        <charset val="128"/>
      </rPr>
      <t>）、国外投票者数（第一回投票</t>
    </r>
    <r>
      <rPr>
        <sz val="11"/>
        <color theme="1"/>
        <rFont val="Times New Roman"/>
        <family val="1"/>
      </rPr>
      <t>6761</t>
    </r>
    <r>
      <rPr>
        <sz val="11"/>
        <color theme="1"/>
        <rFont val="ＭＳ Ｐゴシック"/>
        <family val="3"/>
        <charset val="128"/>
      </rPr>
      <t>、第二回投票</t>
    </r>
    <r>
      <rPr>
        <sz val="11"/>
        <color theme="1"/>
        <rFont val="Times New Roman"/>
        <family val="1"/>
      </rPr>
      <t>1452</t>
    </r>
    <r>
      <rPr>
        <sz val="11"/>
        <color theme="1"/>
        <rFont val="ＭＳ Ｐゴシック"/>
        <family val="3"/>
        <charset val="128"/>
      </rPr>
      <t>）を含む。第二回投票が行われたのは、個人区</t>
    </r>
    <r>
      <rPr>
        <sz val="11"/>
        <color theme="1"/>
        <rFont val="Times New Roman"/>
        <family val="1"/>
      </rPr>
      <t>57</t>
    </r>
    <r>
      <rPr>
        <sz val="11"/>
        <color theme="1"/>
        <rFont val="ＭＳ Ｐゴシック"/>
        <family val="3"/>
        <charset val="128"/>
      </rPr>
      <t>選挙区（</t>
    </r>
    <r>
      <rPr>
        <sz val="11"/>
        <color theme="1"/>
        <rFont val="Times New Roman"/>
        <family val="1"/>
      </rPr>
      <t>176</t>
    </r>
    <r>
      <rPr>
        <sz val="11"/>
        <color theme="1"/>
        <rFont val="ＭＳ Ｐゴシック"/>
        <family val="3"/>
        <charset val="128"/>
      </rPr>
      <t>選挙区中）。
個人区選出の共通候補の議会会派帰属は、</t>
    </r>
    <r>
      <rPr>
        <sz val="11"/>
        <color theme="1"/>
        <rFont val="Times New Roman"/>
        <family val="1"/>
      </rPr>
      <t>1FIDESZ-KDNP-VP</t>
    </r>
    <r>
      <rPr>
        <sz val="11"/>
        <color theme="1"/>
        <rFont val="ＭＳ Ｐゴシック"/>
        <family val="3"/>
        <charset val="128"/>
      </rPr>
      <t>→</t>
    </r>
    <r>
      <rPr>
        <sz val="11"/>
        <color theme="1"/>
        <rFont val="Times New Roman"/>
        <family val="1"/>
      </rPr>
      <t>1FIDESZ</t>
    </r>
    <r>
      <rPr>
        <sz val="11"/>
        <color theme="1"/>
        <rFont val="ＭＳ Ｐゴシック"/>
        <family val="3"/>
        <charset val="128"/>
      </rPr>
      <t>。</t>
    </r>
    <r>
      <rPr>
        <sz val="11"/>
        <color theme="1"/>
        <rFont val="Times New Roman"/>
        <family val="1"/>
      </rPr>
      <t xml:space="preserve">  </t>
    </r>
    <rPh sb="9" eb="11">
      <t>トウヒョウ</t>
    </rPh>
    <rPh sb="11" eb="13">
      <t>ヨウシ</t>
    </rPh>
    <rPh sb="13" eb="15">
      <t>ハイフ</t>
    </rPh>
    <phoneticPr fontId="3"/>
  </si>
  <si>
    <t>比例区有効投票数</t>
    <rPh sb="0" eb="3">
      <t>ヒレイク</t>
    </rPh>
    <rPh sb="3" eb="5">
      <t>ユウコウ</t>
    </rPh>
    <rPh sb="5" eb="8">
      <t>トウヒョウスウ</t>
    </rPh>
    <phoneticPr fontId="3"/>
  </si>
  <si>
    <r>
      <t>議会会派（</t>
    </r>
    <r>
      <rPr>
        <sz val="11"/>
        <color theme="1"/>
        <rFont val="Times New Roman"/>
        <family val="1"/>
      </rPr>
      <t>Együtt-PM, DK, MLP</t>
    </r>
    <r>
      <rPr>
        <sz val="11"/>
        <color theme="1"/>
        <rFont val="ＭＳ Ｐゴシック"/>
        <family val="3"/>
        <charset val="128"/>
      </rPr>
      <t>は無会派）</t>
    </r>
    <rPh sb="0" eb="2">
      <t>ギカイ</t>
    </rPh>
    <rPh sb="2" eb="4">
      <t>カイハ</t>
    </rPh>
    <rPh sb="24" eb="25">
      <t>ム</t>
    </rPh>
    <rPh sb="25" eb="27">
      <t>カイハ</t>
    </rPh>
    <phoneticPr fontId="3"/>
  </si>
  <si>
    <t>Magyarországi Németek Országos Önkormányzata</t>
    <phoneticPr fontId="3"/>
  </si>
  <si>
    <t>議会会派（無所属は無会派）</t>
    <rPh sb="0" eb="2">
      <t>ギカイ</t>
    </rPh>
    <rPh sb="2" eb="4">
      <t>カイハ</t>
    </rPh>
    <rPh sb="5" eb="8">
      <t>ムショゾク</t>
    </rPh>
    <rPh sb="9" eb="10">
      <t>ム</t>
    </rPh>
    <rPh sb="10" eb="12">
      <t>カイハ</t>
    </rPh>
    <phoneticPr fontId="3"/>
  </si>
  <si>
    <r>
      <t>Független</t>
    </r>
    <r>
      <rPr>
        <sz val="11"/>
        <color theme="1"/>
        <rFont val="ＭＳ Ｐ明朝"/>
        <family val="1"/>
        <charset val="128"/>
      </rPr>
      <t>（無所属）</t>
    </r>
    <rPh sb="10" eb="13">
      <t>ムショゾク</t>
    </rPh>
    <phoneticPr fontId="3"/>
  </si>
  <si>
    <r>
      <t>その他の備考（</t>
    </r>
    <r>
      <rPr>
        <sz val="11"/>
        <color theme="1"/>
        <rFont val="Times New Roman"/>
        <family val="1"/>
      </rPr>
      <t>*</t>
    </r>
    <r>
      <rPr>
        <sz val="11"/>
        <color theme="1"/>
        <rFont val="ＭＳ Ｐゴシック"/>
        <family val="3"/>
        <charset val="128"/>
      </rPr>
      <t>は選挙参加のリストを参照）</t>
    </r>
    <rPh sb="2" eb="3">
      <t>タ</t>
    </rPh>
    <rPh sb="4" eb="6">
      <t>ビコウ</t>
    </rPh>
    <rPh sb="9" eb="11">
      <t>センキョ</t>
    </rPh>
    <rPh sb="11" eb="13">
      <t>サンカ</t>
    </rPh>
    <rPh sb="18" eb="20">
      <t>サンショウ</t>
    </rPh>
    <phoneticPr fontId="3"/>
  </si>
  <si>
    <r>
      <t>→</t>
    </r>
    <r>
      <rPr>
        <sz val="11"/>
        <color theme="1"/>
        <rFont val="Times New Roman"/>
        <family val="1"/>
      </rPr>
      <t>1998</t>
    </r>
    <r>
      <rPr>
        <sz val="11"/>
        <color theme="1"/>
        <rFont val="ＭＳ Ｐゴシック"/>
        <family val="3"/>
        <charset val="128"/>
      </rPr>
      <t>年選挙では</t>
    </r>
    <r>
      <rPr>
        <sz val="11"/>
        <color theme="1"/>
        <rFont val="Times New Roman"/>
        <family val="1"/>
      </rPr>
      <t>MSZP</t>
    </r>
    <r>
      <rPr>
        <sz val="11"/>
        <color theme="1"/>
        <rFont val="ＭＳ Ｐゴシック"/>
        <family val="3"/>
        <charset val="128"/>
      </rPr>
      <t>のリストに参加</t>
    </r>
    <rPh sb="5" eb="6">
      <t>ネン</t>
    </rPh>
    <rPh sb="6" eb="8">
      <t>センキョ</t>
    </rPh>
    <rPh sb="19" eb="21">
      <t>サンカ</t>
    </rPh>
    <phoneticPr fontId="3"/>
  </si>
  <si>
    <r>
      <t>*1990</t>
    </r>
    <r>
      <rPr>
        <sz val="11"/>
        <color theme="1"/>
        <rFont val="ＭＳ Ｐゴシック"/>
        <family val="3"/>
        <charset val="128"/>
      </rPr>
      <t>年、</t>
    </r>
    <r>
      <rPr>
        <sz val="11"/>
        <color theme="1"/>
        <rFont val="Times New Roman"/>
        <family val="1"/>
      </rPr>
      <t>*1994</t>
    </r>
    <r>
      <rPr>
        <sz val="11"/>
        <color theme="1"/>
        <rFont val="ＭＳ Ｐゴシック"/>
        <family val="3"/>
        <charset val="128"/>
      </rPr>
      <t>年選挙共に、僅かな個人区でしか議席を獲得できず、</t>
    </r>
    <r>
      <rPr>
        <sz val="11"/>
        <color theme="1"/>
        <rFont val="Times New Roman"/>
        <family val="1"/>
      </rPr>
      <t>*1998</t>
    </r>
    <r>
      <rPr>
        <sz val="11"/>
        <color theme="1"/>
        <rFont val="ＭＳ Ｐゴシック"/>
        <family val="3"/>
        <charset val="128"/>
      </rPr>
      <t>年選挙では</t>
    </r>
    <r>
      <rPr>
        <sz val="11"/>
        <color theme="1"/>
        <rFont val="Times New Roman"/>
        <family val="1"/>
      </rPr>
      <t>MSZP</t>
    </r>
    <r>
      <rPr>
        <sz val="11"/>
        <color theme="1"/>
        <rFont val="ＭＳ Ｐゴシック"/>
        <family val="3"/>
        <charset val="128"/>
      </rPr>
      <t>のリストに参加</t>
    </r>
    <rPh sb="5" eb="6">
      <t>ネン</t>
    </rPh>
    <rPh sb="12" eb="13">
      <t>ネン</t>
    </rPh>
    <rPh sb="13" eb="15">
      <t>センキョ</t>
    </rPh>
    <rPh sb="15" eb="16">
      <t>トモ</t>
    </rPh>
    <rPh sb="18" eb="19">
      <t>ワズ</t>
    </rPh>
    <rPh sb="21" eb="23">
      <t>コジン</t>
    </rPh>
    <rPh sb="23" eb="24">
      <t>ク</t>
    </rPh>
    <rPh sb="27" eb="29">
      <t>ギセキ</t>
    </rPh>
    <rPh sb="30" eb="32">
      <t>カクトク</t>
    </rPh>
    <rPh sb="41" eb="42">
      <t>ネン</t>
    </rPh>
    <rPh sb="42" eb="44">
      <t>センキョ</t>
    </rPh>
    <rPh sb="55" eb="57">
      <t>サンカ</t>
    </rPh>
    <phoneticPr fontId="3"/>
  </si>
  <si>
    <r>
      <t>Center [Union for Hun</t>
    </r>
    <r>
      <rPr>
        <sz val="11"/>
        <color theme="1"/>
        <rFont val="ＭＳ Ｐゴシック"/>
        <family val="3"/>
        <charset val="128"/>
      </rPr>
      <t>ｇ</t>
    </r>
    <r>
      <rPr>
        <sz val="11"/>
        <color theme="1"/>
        <rFont val="Times New Roman"/>
        <family val="1"/>
      </rPr>
      <t xml:space="preserve">ary] </t>
    </r>
    <phoneticPr fontId="3"/>
  </si>
  <si>
    <r>
      <t>無所属議員</t>
    </r>
    <r>
      <rPr>
        <sz val="11"/>
        <color theme="1"/>
        <rFont val="Times New Roman"/>
        <family val="1"/>
      </rPr>
      <t>[Kupa Mihály]</t>
    </r>
    <r>
      <rPr>
        <sz val="11"/>
        <color theme="1"/>
        <rFont val="ＭＳ Ｐゴシック"/>
        <family val="3"/>
        <charset val="128"/>
      </rPr>
      <t>を党首に、</t>
    </r>
    <r>
      <rPr>
        <sz val="11"/>
        <color theme="1"/>
        <rFont val="Times New Roman"/>
        <family val="1"/>
      </rPr>
      <t>MDNP</t>
    </r>
    <r>
      <rPr>
        <sz val="11"/>
        <color theme="1"/>
        <rFont val="ＭＳ Ｐゴシック"/>
        <family val="3"/>
        <charset val="128"/>
      </rPr>
      <t>、</t>
    </r>
    <r>
      <rPr>
        <sz val="11"/>
        <color theme="1"/>
        <rFont val="Times New Roman"/>
        <family val="1"/>
      </rPr>
      <t>KDNP</t>
    </r>
    <r>
      <rPr>
        <sz val="11"/>
        <color theme="1"/>
        <rFont val="ＭＳ Ｐゴシック"/>
        <family val="3"/>
        <charset val="128"/>
      </rPr>
      <t>、</t>
    </r>
    <r>
      <rPr>
        <sz val="11"/>
        <color theme="1"/>
        <rFont val="Times New Roman"/>
        <family val="1"/>
      </rPr>
      <t>HOME</t>
    </r>
    <r>
      <rPr>
        <sz val="11"/>
        <color theme="1"/>
        <rFont val="ＭＳ Ｐゴシック"/>
        <family val="3"/>
        <charset val="128"/>
      </rPr>
      <t>（</t>
    </r>
    <r>
      <rPr>
        <sz val="11"/>
        <color theme="1"/>
        <rFont val="Times New Roman"/>
        <family val="1"/>
      </rPr>
      <t>Kupa</t>
    </r>
    <r>
      <rPr>
        <sz val="11"/>
        <color theme="1"/>
        <rFont val="ＭＳ Ｐゴシック"/>
        <family val="3"/>
        <charset val="128"/>
      </rPr>
      <t>の設立した県議会の無所属議員の団体）、</t>
    </r>
    <r>
      <rPr>
        <sz val="11"/>
        <color theme="1"/>
        <rFont val="Times New Roman"/>
        <family val="1"/>
      </rPr>
      <t>Zöld Demokraták</t>
    </r>
    <r>
      <rPr>
        <sz val="11"/>
        <color theme="1"/>
        <rFont val="ＭＳ Ｐゴシック"/>
        <family val="3"/>
        <charset val="128"/>
      </rPr>
      <t>（</t>
    </r>
    <r>
      <rPr>
        <sz val="11"/>
        <color theme="1"/>
        <rFont val="Times New Roman"/>
        <family val="1"/>
      </rPr>
      <t>ZA</t>
    </r>
    <r>
      <rPr>
        <sz val="11"/>
        <color theme="1"/>
        <rFont val="ＭＳ Ｐゴシック"/>
        <family val="3"/>
        <charset val="128"/>
      </rPr>
      <t>の後継組織）などが参加して設立された実質的な選挙連合</t>
    </r>
    <rPh sb="0" eb="3">
      <t>ムショゾク</t>
    </rPh>
    <rPh sb="3" eb="5">
      <t>ギイン</t>
    </rPh>
    <rPh sb="19" eb="21">
      <t>トウシュ</t>
    </rPh>
    <rPh sb="80" eb="82">
      <t>コウケイ</t>
    </rPh>
    <rPh sb="82" eb="84">
      <t>ソシキ</t>
    </rPh>
    <rPh sb="88" eb="90">
      <t>サンカ</t>
    </rPh>
    <rPh sb="92" eb="94">
      <t>セツリツ</t>
    </rPh>
    <rPh sb="97" eb="100">
      <t>ジッシツテキ</t>
    </rPh>
    <rPh sb="101" eb="103">
      <t>センキョ</t>
    </rPh>
    <rPh sb="103" eb="105">
      <t>レンゴウ</t>
    </rPh>
    <phoneticPr fontId="3"/>
  </si>
  <si>
    <r>
      <t xml:space="preserve">Összefogás Magyarországért Centrum
</t>
    </r>
    <r>
      <rPr>
        <sz val="11"/>
        <color theme="1"/>
        <rFont val="ＭＳ Ｐゴシック"/>
        <family val="3"/>
        <charset val="128"/>
      </rPr>
      <t>→</t>
    </r>
    <r>
      <rPr>
        <sz val="11"/>
        <color theme="1"/>
        <rFont val="Times New Roman"/>
        <family val="1"/>
      </rPr>
      <t>2006</t>
    </r>
    <r>
      <rPr>
        <sz val="11"/>
        <color theme="1"/>
        <rFont val="ＭＳ Ｐゴシック"/>
        <family val="3"/>
        <charset val="128"/>
      </rPr>
      <t>改称：</t>
    </r>
    <r>
      <rPr>
        <sz val="11"/>
        <color theme="1"/>
        <rFont val="Times New Roman"/>
        <family val="1"/>
      </rPr>
      <t>Centrum Összefogás Magyarországért
*2002</t>
    </r>
    <r>
      <rPr>
        <sz val="11"/>
        <color theme="1"/>
        <rFont val="ＭＳ Ｐゴシック"/>
        <family val="3"/>
        <charset val="128"/>
      </rPr>
      <t>年選挙では、</t>
    </r>
    <r>
      <rPr>
        <sz val="11"/>
        <color theme="1"/>
        <rFont val="Times New Roman"/>
        <family val="1"/>
      </rPr>
      <t>MDNP</t>
    </r>
    <r>
      <rPr>
        <sz val="11"/>
        <color theme="1"/>
        <rFont val="ＭＳ Ｐゴシック"/>
        <family val="3"/>
        <charset val="128"/>
      </rPr>
      <t>、</t>
    </r>
    <r>
      <rPr>
        <sz val="11"/>
        <color theme="1"/>
        <rFont val="Times New Roman"/>
        <family val="1"/>
      </rPr>
      <t>KDNP</t>
    </r>
    <r>
      <rPr>
        <sz val="11"/>
        <color theme="1"/>
        <rFont val="ＭＳ Ｐゴシック"/>
        <family val="3"/>
        <charset val="128"/>
      </rPr>
      <t>、</t>
    </r>
    <r>
      <rPr>
        <sz val="11"/>
        <color theme="1"/>
        <rFont val="Times New Roman"/>
        <family val="1"/>
      </rPr>
      <t>Somogyért</t>
    </r>
    <r>
      <rPr>
        <sz val="11"/>
        <color theme="1"/>
        <rFont val="ＭＳ Ｐゴシック"/>
        <family val="3"/>
        <charset val="128"/>
      </rPr>
      <t>の候補がリストに参加していたが、議席を獲得できず、これらの党はその後離脱した</t>
    </r>
    <rPh sb="83" eb="84">
      <t>ネン</t>
    </rPh>
    <rPh sb="84" eb="86">
      <t>センキョ</t>
    </rPh>
    <rPh sb="109" eb="111">
      <t>コウホ</t>
    </rPh>
    <rPh sb="116" eb="118">
      <t>サンカ</t>
    </rPh>
    <rPh sb="124" eb="126">
      <t>ギセキ</t>
    </rPh>
    <rPh sb="127" eb="129">
      <t>カクトク</t>
    </rPh>
    <rPh sb="141" eb="142">
      <t>ゴ</t>
    </rPh>
    <rPh sb="142" eb="144">
      <t>リダツ</t>
    </rPh>
    <phoneticPr fontId="3"/>
  </si>
  <si>
    <r>
      <rPr>
        <sz val="11"/>
        <color theme="1"/>
        <rFont val="Times New Roman"/>
        <family val="1"/>
      </rPr>
      <t>MSzP</t>
    </r>
    <r>
      <rPr>
        <sz val="11"/>
        <color theme="1"/>
        <rFont val="ＭＳ Ｐゴシック"/>
        <family val="3"/>
        <charset val="128"/>
      </rPr>
      <t>から、かつての党首＝首相であった</t>
    </r>
    <r>
      <rPr>
        <sz val="11"/>
        <color theme="1"/>
        <rFont val="Times New Roman"/>
        <family val="1"/>
      </rPr>
      <t>Gyucsány Ferenc</t>
    </r>
    <r>
      <rPr>
        <sz val="11"/>
        <color theme="1"/>
        <rFont val="ＭＳ Ｐゴシック"/>
        <family val="3"/>
        <charset val="128"/>
      </rPr>
      <t>らが分離</t>
    </r>
    <rPh sb="11" eb="13">
      <t>トウシュ</t>
    </rPh>
    <rPh sb="14" eb="16">
      <t>シュショウ</t>
    </rPh>
    <rPh sb="37" eb="39">
      <t>ブンリ</t>
    </rPh>
    <phoneticPr fontId="3"/>
  </si>
  <si>
    <r>
      <t>*2014</t>
    </r>
    <r>
      <rPr>
        <sz val="11"/>
        <color theme="1"/>
        <rFont val="ＭＳ Ｐ明朝"/>
        <family val="1"/>
        <charset val="128"/>
      </rPr>
      <t>年選挙では</t>
    </r>
    <r>
      <rPr>
        <sz val="11"/>
        <color theme="1"/>
        <rFont val="Times New Roman"/>
        <family val="1"/>
      </rPr>
      <t>MSZP</t>
    </r>
    <r>
      <rPr>
        <sz val="11"/>
        <color theme="1"/>
        <rFont val="ＭＳ Ｐ明朝"/>
        <family val="1"/>
        <charset val="128"/>
      </rPr>
      <t>などとの中道左派選挙連合に参加</t>
    </r>
    <rPh sb="5" eb="6">
      <t>ネン</t>
    </rPh>
    <rPh sb="6" eb="8">
      <t>センキョ</t>
    </rPh>
    <rPh sb="18" eb="22">
      <t>チュウドウサハ</t>
    </rPh>
    <rPh sb="22" eb="24">
      <t>センキョ</t>
    </rPh>
    <rPh sb="24" eb="26">
      <t>レンゴウ</t>
    </rPh>
    <rPh sb="27" eb="29">
      <t>サンカ</t>
    </rPh>
    <phoneticPr fontId="3"/>
  </si>
  <si>
    <r>
      <t>社会党政権を率いた</t>
    </r>
    <r>
      <rPr>
        <sz val="11"/>
        <color theme="1"/>
        <rFont val="Times New Roman"/>
        <family val="1"/>
      </rPr>
      <t>Bajnai Gordon</t>
    </r>
    <r>
      <rPr>
        <sz val="11"/>
        <color theme="1"/>
        <rFont val="ＭＳ Ｐゴシック"/>
        <family val="3"/>
        <charset val="128"/>
      </rPr>
      <t>が設立</t>
    </r>
    <rPh sb="0" eb="3">
      <t>シャカイトウ</t>
    </rPh>
    <rPh sb="3" eb="5">
      <t>セイケン</t>
    </rPh>
    <rPh sb="6" eb="7">
      <t>ヒキ</t>
    </rPh>
    <rPh sb="23" eb="25">
      <t>セツリツ</t>
    </rPh>
    <phoneticPr fontId="3"/>
  </si>
  <si>
    <r>
      <t>*MS</t>
    </r>
    <r>
      <rPr>
        <sz val="11"/>
        <color theme="1"/>
        <rFont val="ＭＳ Ｐ明朝"/>
        <family val="1"/>
        <charset val="128"/>
      </rPr>
      <t>ｚ</t>
    </r>
    <r>
      <rPr>
        <sz val="11"/>
        <color theme="1"/>
        <rFont val="Times New Roman"/>
        <family val="1"/>
      </rPr>
      <t>P</t>
    </r>
    <r>
      <rPr>
        <sz val="11"/>
        <color theme="1"/>
        <rFont val="ＭＳ Ｐ明朝"/>
        <family val="1"/>
        <charset val="128"/>
      </rPr>
      <t>などとの野党共闘に反対する</t>
    </r>
    <r>
      <rPr>
        <sz val="11"/>
        <color theme="1"/>
        <rFont val="Times New Roman"/>
        <family val="1"/>
      </rPr>
      <t>LMP</t>
    </r>
    <r>
      <rPr>
        <sz val="11"/>
        <color theme="1"/>
        <rFont val="ＭＳ Ｐ明朝"/>
        <family val="1"/>
        <charset val="128"/>
      </rPr>
      <t>から分離した</t>
    </r>
    <r>
      <rPr>
        <sz val="11"/>
        <color theme="1"/>
        <rFont val="Times New Roman"/>
        <family val="1"/>
      </rPr>
      <t>PM</t>
    </r>
    <r>
      <rPr>
        <sz val="11"/>
        <color theme="1"/>
        <rFont val="ＭＳ Ｐ明朝"/>
        <family val="1"/>
        <charset val="128"/>
      </rPr>
      <t>と政党連合を組み、</t>
    </r>
    <r>
      <rPr>
        <sz val="11"/>
        <color theme="1"/>
        <rFont val="Times New Roman"/>
        <family val="1"/>
      </rPr>
      <t>2014</t>
    </r>
    <r>
      <rPr>
        <sz val="11"/>
        <color theme="1"/>
        <rFont val="ＭＳ Ｐ明朝"/>
        <family val="1"/>
        <charset val="128"/>
      </rPr>
      <t>年選挙では</t>
    </r>
    <r>
      <rPr>
        <sz val="11"/>
        <color theme="1"/>
        <rFont val="Times New Roman"/>
        <family val="1"/>
      </rPr>
      <t>MSZP</t>
    </r>
    <r>
      <rPr>
        <sz val="11"/>
        <color theme="1"/>
        <rFont val="ＭＳ Ｐ明朝"/>
        <family val="1"/>
        <charset val="128"/>
      </rPr>
      <t>などとの中道左派選挙連合に参加、同年の欧州議会選挙でも</t>
    </r>
    <r>
      <rPr>
        <sz val="11"/>
        <color theme="1"/>
        <rFont val="Times New Roman"/>
        <family val="1"/>
      </rPr>
      <t>PM</t>
    </r>
    <r>
      <rPr>
        <sz val="11"/>
        <color theme="1"/>
        <rFont val="ＭＳ Ｐ明朝"/>
        <family val="1"/>
        <charset val="128"/>
      </rPr>
      <t>との選挙連合で参加</t>
    </r>
    <rPh sb="9" eb="11">
      <t>ヤトウ</t>
    </rPh>
    <rPh sb="11" eb="13">
      <t>キョウトウ</t>
    </rPh>
    <rPh sb="14" eb="16">
      <t>ハンタイ</t>
    </rPh>
    <rPh sb="23" eb="25">
      <t>ブンリ</t>
    </rPh>
    <rPh sb="30" eb="32">
      <t>セイトウ</t>
    </rPh>
    <rPh sb="32" eb="34">
      <t>レンゴウ</t>
    </rPh>
    <rPh sb="35" eb="36">
      <t>ク</t>
    </rPh>
    <rPh sb="42" eb="43">
      <t>ネン</t>
    </rPh>
    <rPh sb="43" eb="45">
      <t>センキョ</t>
    </rPh>
    <rPh sb="55" eb="59">
      <t>チュウドウサハ</t>
    </rPh>
    <rPh sb="59" eb="61">
      <t>センキョ</t>
    </rPh>
    <rPh sb="61" eb="63">
      <t>レンゴウ</t>
    </rPh>
    <rPh sb="64" eb="66">
      <t>サンカ</t>
    </rPh>
    <rPh sb="67" eb="69">
      <t>ドウネン</t>
    </rPh>
    <rPh sb="70" eb="72">
      <t>オウシュウ</t>
    </rPh>
    <rPh sb="72" eb="74">
      <t>ギカイ</t>
    </rPh>
    <rPh sb="74" eb="76">
      <t>センキョ</t>
    </rPh>
    <rPh sb="82" eb="84">
      <t>センキョ</t>
    </rPh>
    <rPh sb="84" eb="86">
      <t>レンゴウ</t>
    </rPh>
    <rPh sb="87" eb="89">
      <t>サンカ</t>
    </rPh>
    <phoneticPr fontId="3"/>
  </si>
  <si>
    <r>
      <t>FIDESZ</t>
    </r>
    <r>
      <rPr>
        <sz val="11"/>
        <color theme="1"/>
        <rFont val="ＭＳ Ｐゴシック"/>
        <family val="3"/>
        <charset val="128"/>
      </rPr>
      <t>（フィデス）</t>
    </r>
    <phoneticPr fontId="3"/>
  </si>
  <si>
    <r>
      <t>→</t>
    </r>
    <r>
      <rPr>
        <sz val="11"/>
        <color theme="1"/>
        <rFont val="Times New Roman"/>
        <family val="1"/>
      </rPr>
      <t>1993</t>
    </r>
    <r>
      <rPr>
        <sz val="11"/>
        <color theme="1"/>
        <rFont val="ＭＳ Ｐゴシック"/>
        <family val="3"/>
        <charset val="128"/>
      </rPr>
      <t>：非主流派（リベラル派）が分離して</t>
    </r>
    <r>
      <rPr>
        <sz val="11"/>
        <color theme="1"/>
        <rFont val="Times New Roman"/>
        <family val="1"/>
      </rPr>
      <t>SZDSZ</t>
    </r>
    <r>
      <rPr>
        <sz val="11"/>
        <color theme="1"/>
        <rFont val="ＭＳ Ｐゴシック"/>
        <family val="3"/>
        <charset val="128"/>
      </rPr>
      <t>へ合流</t>
    </r>
    <rPh sb="6" eb="10">
      <t>ヒシュリュウハ</t>
    </rPh>
    <rPh sb="15" eb="16">
      <t>ハ</t>
    </rPh>
    <rPh sb="18" eb="20">
      <t>ブンリ</t>
    </rPh>
    <rPh sb="28" eb="30">
      <t>ゴウリュウ</t>
    </rPh>
    <phoneticPr fontId="3"/>
  </si>
  <si>
    <r>
      <t xml:space="preserve">Fiatal Demokraták Szövetsége[Fidesz]
</t>
    </r>
    <r>
      <rPr>
        <sz val="11"/>
        <color theme="1"/>
        <rFont val="ＭＳ Ｐ明朝"/>
        <family val="1"/>
        <charset val="128"/>
      </rPr>
      <t>→</t>
    </r>
    <r>
      <rPr>
        <sz val="11"/>
        <color theme="1"/>
        <rFont val="Times New Roman"/>
        <family val="1"/>
      </rPr>
      <t>1995</t>
    </r>
    <r>
      <rPr>
        <sz val="11"/>
        <color theme="1"/>
        <rFont val="ＭＳ Ｐ明朝"/>
        <family val="1"/>
        <charset val="128"/>
      </rPr>
      <t>改称：</t>
    </r>
    <r>
      <rPr>
        <sz val="11"/>
        <color theme="1"/>
        <rFont val="Times New Roman"/>
        <family val="1"/>
      </rPr>
      <t xml:space="preserve">Fidesz-Magyar Polgári Párt[Fidesz-MPP]
</t>
    </r>
    <r>
      <rPr>
        <sz val="11"/>
        <color theme="1"/>
        <rFont val="ＭＳ Ｐ明朝"/>
        <family val="1"/>
        <charset val="128"/>
      </rPr>
      <t>→</t>
    </r>
    <r>
      <rPr>
        <sz val="11"/>
        <color theme="1"/>
        <rFont val="Times New Roman"/>
        <family val="1"/>
      </rPr>
      <t>2003</t>
    </r>
    <r>
      <rPr>
        <sz val="11"/>
        <color theme="1"/>
        <rFont val="ＭＳ Ｐ明朝"/>
        <family val="1"/>
        <charset val="128"/>
      </rPr>
      <t>改称：</t>
    </r>
    <r>
      <rPr>
        <sz val="11"/>
        <color theme="1"/>
        <rFont val="Times New Roman"/>
        <family val="1"/>
      </rPr>
      <t>Fidesz-Magyar Polgári Szövetség[Fidesz-MPSZ]
*1998</t>
    </r>
    <r>
      <rPr>
        <sz val="11"/>
        <color theme="1"/>
        <rFont val="ＭＳ Ｐ明朝"/>
        <family val="1"/>
        <charset val="128"/>
      </rPr>
      <t>年選挙では個人区で</t>
    </r>
    <r>
      <rPr>
        <sz val="11"/>
        <color theme="1"/>
        <rFont val="Times New Roman"/>
        <family val="1"/>
      </rPr>
      <t>MDF</t>
    </r>
    <r>
      <rPr>
        <sz val="11"/>
        <color theme="1"/>
        <rFont val="ＭＳ Ｐ明朝"/>
        <family val="1"/>
        <charset val="128"/>
      </rPr>
      <t>と共通候補をたて、</t>
    </r>
    <r>
      <rPr>
        <sz val="11"/>
        <color theme="1"/>
        <rFont val="Times New Roman"/>
        <family val="1"/>
      </rPr>
      <t>*2002</t>
    </r>
    <r>
      <rPr>
        <sz val="11"/>
        <color theme="1"/>
        <rFont val="ＭＳ Ｐ明朝"/>
        <family val="1"/>
        <charset val="128"/>
      </rPr>
      <t>年選挙には</t>
    </r>
    <r>
      <rPr>
        <sz val="11"/>
        <color theme="1"/>
        <rFont val="Times New Roman"/>
        <family val="1"/>
      </rPr>
      <t>MDF</t>
    </r>
    <r>
      <rPr>
        <sz val="11"/>
        <color theme="1"/>
        <rFont val="ＭＳ Ｐ明朝"/>
        <family val="1"/>
        <charset val="128"/>
      </rPr>
      <t xml:space="preserve">と選挙連合を組んで参加したが、いずれも選挙後は独自の会派を構成
</t>
    </r>
    <r>
      <rPr>
        <sz val="11"/>
        <color theme="1"/>
        <rFont val="Times New Roman"/>
        <family val="1"/>
      </rPr>
      <t>*2006</t>
    </r>
    <r>
      <rPr>
        <sz val="11"/>
        <color theme="1"/>
        <rFont val="ＭＳ Ｐ明朝"/>
        <family val="1"/>
        <charset val="128"/>
      </rPr>
      <t>年選挙には再建された</t>
    </r>
    <r>
      <rPr>
        <sz val="11"/>
        <color theme="1"/>
        <rFont val="Times New Roman"/>
        <family val="1"/>
      </rPr>
      <t>KDNP</t>
    </r>
    <r>
      <rPr>
        <sz val="11"/>
        <color theme="1"/>
        <rFont val="ＭＳ Ｐ明朝"/>
        <family val="1"/>
        <charset val="128"/>
      </rPr>
      <t>と選挙連合を組んで参加し、選挙後は両会派の間で会派連合を構成</t>
    </r>
    <phoneticPr fontId="3"/>
  </si>
  <si>
    <t>選挙連合（FIDESZおよびKDNPも参照）</t>
    <rPh sb="0" eb="2">
      <t>センキョ</t>
    </rPh>
    <rPh sb="2" eb="4">
      <t>レンゴウ</t>
    </rPh>
    <rPh sb="19" eb="21">
      <t>サンショウ</t>
    </rPh>
    <phoneticPr fontId="3"/>
  </si>
  <si>
    <r>
      <t>Fidesz</t>
    </r>
    <r>
      <rPr>
        <sz val="11"/>
        <color theme="1"/>
        <rFont val="ＭＳ Ｐゴシック"/>
        <family val="3"/>
        <charset val="128"/>
      </rPr>
      <t>と</t>
    </r>
    <r>
      <rPr>
        <sz val="11"/>
        <color theme="1"/>
        <rFont val="Times New Roman"/>
        <family val="1"/>
      </rPr>
      <t>KDNP</t>
    </r>
    <r>
      <rPr>
        <sz val="11"/>
        <color theme="1"/>
        <rFont val="ＭＳ Ｐゴシック"/>
        <family val="3"/>
        <charset val="128"/>
      </rPr>
      <t>との選挙連合</t>
    </r>
    <rPh sb="13" eb="15">
      <t>センキョ</t>
    </rPh>
    <rPh sb="15" eb="17">
      <t>レンゴウ</t>
    </rPh>
    <phoneticPr fontId="3"/>
  </si>
  <si>
    <r>
      <t>*2006</t>
    </r>
    <r>
      <rPr>
        <sz val="11"/>
        <color theme="1"/>
        <rFont val="ＭＳ Ｐゴシック"/>
        <family val="3"/>
        <charset val="128"/>
      </rPr>
      <t>年選挙に際しての</t>
    </r>
    <r>
      <rPr>
        <sz val="11"/>
        <color theme="1"/>
        <rFont val="Times New Roman"/>
        <family val="1"/>
      </rPr>
      <t>Fidesz</t>
    </r>
    <r>
      <rPr>
        <sz val="11"/>
        <color theme="1"/>
        <rFont val="ＭＳ Ｐゴシック"/>
        <family val="3"/>
        <charset val="128"/>
      </rPr>
      <t>と</t>
    </r>
    <r>
      <rPr>
        <sz val="11"/>
        <color theme="1"/>
        <rFont val="Times New Roman"/>
        <family val="1"/>
      </rPr>
      <t>KDNP</t>
    </r>
    <r>
      <rPr>
        <sz val="11"/>
        <color theme="1"/>
        <rFont val="ＭＳ Ｐゴシック"/>
        <family val="3"/>
        <charset val="128"/>
      </rPr>
      <t>（</t>
    </r>
    <r>
      <rPr>
        <sz val="11"/>
        <color theme="1"/>
        <rFont val="Times New Roman"/>
        <family val="1"/>
      </rPr>
      <t>Fidesz</t>
    </r>
    <r>
      <rPr>
        <sz val="11"/>
        <color theme="1"/>
        <rFont val="ＭＳ Ｐゴシック"/>
        <family val="3"/>
        <charset val="128"/>
      </rPr>
      <t>会派内に身を置いていた旧</t>
    </r>
    <r>
      <rPr>
        <sz val="11"/>
        <color theme="1"/>
        <rFont val="Times New Roman"/>
        <family val="1"/>
      </rPr>
      <t>KDNP</t>
    </r>
    <r>
      <rPr>
        <sz val="11"/>
        <color theme="1"/>
        <rFont val="ＭＳ Ｐゴシック"/>
        <family val="3"/>
        <charset val="128"/>
      </rPr>
      <t>系議員らが再建したもの）の間の選挙連合で、選挙後は形式的には別個の会派を設立した上で会派連合を構成</t>
    </r>
    <phoneticPr fontId="3"/>
  </si>
  <si>
    <t>選挙連合（FIDESZおよびMDFも参照）</t>
    <rPh sb="0" eb="2">
      <t>センキョ</t>
    </rPh>
    <rPh sb="2" eb="4">
      <t>レンゴウ</t>
    </rPh>
    <rPh sb="18" eb="20">
      <t>サンショウ</t>
    </rPh>
    <phoneticPr fontId="3"/>
  </si>
  <si>
    <r>
      <t>Fidesz</t>
    </r>
    <r>
      <rPr>
        <sz val="11"/>
        <color theme="1"/>
        <rFont val="ＭＳ Ｐゴシック"/>
        <family val="3"/>
        <charset val="128"/>
      </rPr>
      <t>と</t>
    </r>
    <r>
      <rPr>
        <sz val="11"/>
        <color theme="1"/>
        <rFont val="Times New Roman"/>
        <family val="1"/>
      </rPr>
      <t>MDF</t>
    </r>
    <r>
      <rPr>
        <sz val="11"/>
        <color theme="1"/>
        <rFont val="ＭＳ Ｐゴシック"/>
        <family val="3"/>
        <charset val="128"/>
      </rPr>
      <t>との選挙連合</t>
    </r>
    <rPh sb="12" eb="14">
      <t>センキョ</t>
    </rPh>
    <rPh sb="14" eb="16">
      <t>レンゴウ</t>
    </rPh>
    <phoneticPr fontId="3"/>
  </si>
  <si>
    <r>
      <t>*1998</t>
    </r>
    <r>
      <rPr>
        <sz val="11"/>
        <color theme="1"/>
        <rFont val="ＭＳ Ｐゴシック"/>
        <family val="3"/>
        <charset val="128"/>
      </rPr>
      <t>年選挙では個人区で、</t>
    </r>
    <r>
      <rPr>
        <sz val="11"/>
        <color theme="1"/>
        <rFont val="Times New Roman"/>
        <family val="1"/>
      </rPr>
      <t>*2002</t>
    </r>
    <r>
      <rPr>
        <sz val="11"/>
        <color theme="1"/>
        <rFont val="ＭＳ Ｐゴシック"/>
        <family val="3"/>
        <charset val="128"/>
      </rPr>
      <t>年選挙では比例区でも選挙連合を組んだが、議会ではいずれも</t>
    </r>
    <r>
      <rPr>
        <sz val="11"/>
        <color theme="1"/>
        <rFont val="Times New Roman"/>
        <family val="1"/>
      </rPr>
      <t>2</t>
    </r>
    <r>
      <rPr>
        <sz val="11"/>
        <color theme="1"/>
        <rFont val="ＭＳ Ｐゴシック"/>
        <family val="3"/>
        <charset val="128"/>
      </rPr>
      <t>党が独自会派を構成</t>
    </r>
    <rPh sb="5" eb="6">
      <t>ネン</t>
    </rPh>
    <rPh sb="6" eb="8">
      <t>センキョ</t>
    </rPh>
    <rPh sb="10" eb="12">
      <t>コジン</t>
    </rPh>
    <rPh sb="12" eb="13">
      <t>ク</t>
    </rPh>
    <rPh sb="20" eb="21">
      <t>ネン</t>
    </rPh>
    <rPh sb="21" eb="23">
      <t>センキョ</t>
    </rPh>
    <rPh sb="25" eb="28">
      <t>ヒレイク</t>
    </rPh>
    <rPh sb="30" eb="32">
      <t>センキョ</t>
    </rPh>
    <rPh sb="32" eb="34">
      <t>レンゴウ</t>
    </rPh>
    <rPh sb="35" eb="36">
      <t>ク</t>
    </rPh>
    <rPh sb="40" eb="42">
      <t>ギカイ</t>
    </rPh>
    <rPh sb="49" eb="50">
      <t>トウ</t>
    </rPh>
    <rPh sb="51" eb="53">
      <t>ドクジ</t>
    </rPh>
    <rPh sb="53" eb="55">
      <t>カイハ</t>
    </rPh>
    <rPh sb="56" eb="58">
      <t>コウセイ</t>
    </rPh>
    <phoneticPr fontId="3"/>
  </si>
  <si>
    <r>
      <t>FKGP</t>
    </r>
    <r>
      <rPr>
        <sz val="11"/>
        <color theme="1"/>
        <rFont val="ＭＳ Ｐゴシック"/>
        <family val="3"/>
        <charset val="128"/>
      </rPr>
      <t>（キジュガズダパールト）</t>
    </r>
    <phoneticPr fontId="3"/>
  </si>
  <si>
    <r>
      <t>歴史的政党：（</t>
    </r>
    <r>
      <rPr>
        <sz val="11"/>
        <color theme="1"/>
        <rFont val="Times New Roman"/>
        <family val="1"/>
      </rPr>
      <t>KGP</t>
    </r>
    <r>
      <rPr>
        <sz val="11"/>
        <color theme="1"/>
        <rFont val="ＭＳ Ｐゴシック"/>
        <family val="3"/>
        <charset val="128"/>
      </rPr>
      <t>）</t>
    </r>
    <r>
      <rPr>
        <sz val="11"/>
        <color theme="1"/>
        <rFont val="Times New Roman"/>
        <family val="1"/>
      </rPr>
      <t>1908-/</t>
    </r>
    <r>
      <rPr>
        <sz val="11"/>
        <color theme="1"/>
        <rFont val="ＭＳ Ｐゴシック"/>
        <family val="3"/>
        <charset val="128"/>
      </rPr>
      <t>（</t>
    </r>
    <r>
      <rPr>
        <sz val="11"/>
        <color theme="1"/>
        <rFont val="Times New Roman"/>
        <family val="1"/>
      </rPr>
      <t>FKGP</t>
    </r>
    <r>
      <rPr>
        <sz val="11"/>
        <color theme="1"/>
        <rFont val="ＭＳ Ｐゴシック"/>
        <family val="3"/>
        <charset val="128"/>
      </rPr>
      <t>）</t>
    </r>
    <r>
      <rPr>
        <sz val="11"/>
        <color theme="1"/>
        <rFont val="Times New Roman"/>
        <family val="1"/>
      </rPr>
      <t>1930-</t>
    </r>
    <rPh sb="0" eb="3">
      <t>レキシテキ</t>
    </rPh>
    <rPh sb="3" eb="5">
      <t>セイトウ</t>
    </rPh>
    <phoneticPr fontId="3"/>
  </si>
  <si>
    <r>
      <t>2001</t>
    </r>
    <r>
      <rPr>
        <sz val="11"/>
        <color theme="1"/>
        <rFont val="ＭＳ Ｐゴシック"/>
        <family val="3"/>
        <charset val="128"/>
      </rPr>
      <t>分裂→一部</t>
    </r>
    <r>
      <rPr>
        <sz val="11"/>
        <color theme="1"/>
        <rFont val="Times New Roman"/>
        <family val="1"/>
      </rPr>
      <t>Fidesz</t>
    </r>
    <r>
      <rPr>
        <sz val="11"/>
        <color theme="1"/>
        <rFont val="ＭＳ Ｐゴシック"/>
        <family val="3"/>
        <charset val="128"/>
      </rPr>
      <t>に合流</t>
    </r>
    <rPh sb="4" eb="6">
      <t>ブンレツ</t>
    </rPh>
    <rPh sb="7" eb="9">
      <t>イチブ</t>
    </rPh>
    <rPh sb="16" eb="18">
      <t>ゴウリュウ</t>
    </rPh>
    <phoneticPr fontId="3"/>
  </si>
  <si>
    <r>
      <t>1992</t>
    </r>
    <r>
      <rPr>
        <sz val="11"/>
        <color theme="1"/>
        <rFont val="ＭＳ Ｐゴシック"/>
        <family val="3"/>
        <charset val="128"/>
      </rPr>
      <t>下野に際して会派分裂→与党派が</t>
    </r>
    <r>
      <rPr>
        <sz val="11"/>
        <color theme="1"/>
        <rFont val="Times New Roman"/>
        <family val="1"/>
      </rPr>
      <t>1992-93</t>
    </r>
    <r>
      <rPr>
        <sz val="11"/>
        <color theme="1"/>
        <rFont val="ＭＳ Ｐゴシック"/>
        <family val="3"/>
        <charset val="128"/>
      </rPr>
      <t>分離：</t>
    </r>
    <r>
      <rPr>
        <sz val="11"/>
        <color theme="1"/>
        <rFont val="Times New Roman"/>
        <family val="1"/>
      </rPr>
      <t>EKGP</t>
    </r>
    <r>
      <rPr>
        <sz val="11"/>
        <color theme="1"/>
        <rFont val="ＭＳ Ｐゴシック"/>
        <family val="3"/>
        <charset val="128"/>
      </rPr>
      <t>、</t>
    </r>
    <r>
      <rPr>
        <sz val="11"/>
        <color theme="1"/>
        <rFont val="Times New Roman"/>
        <family val="1"/>
      </rPr>
      <t>KFKP</t>
    </r>
    <r>
      <rPr>
        <sz val="11"/>
        <color theme="1"/>
        <rFont val="ＭＳ Ｐゴシック"/>
        <family val="3"/>
        <charset val="128"/>
      </rPr>
      <t xml:space="preserve">、等
</t>
    </r>
    <r>
      <rPr>
        <sz val="11"/>
        <color theme="1"/>
        <rFont val="Times New Roman"/>
        <family val="1"/>
      </rPr>
      <t>2001</t>
    </r>
    <r>
      <rPr>
        <sz val="11"/>
        <color theme="1"/>
        <rFont val="ＭＳ Ｐゴシック"/>
        <family val="3"/>
        <charset val="128"/>
      </rPr>
      <t>会派分裂→</t>
    </r>
    <r>
      <rPr>
        <sz val="11"/>
        <color theme="1"/>
        <rFont val="Times New Roman"/>
        <family val="1"/>
      </rPr>
      <t>2001-02</t>
    </r>
    <r>
      <rPr>
        <sz val="11"/>
        <color theme="1"/>
        <rFont val="ＭＳ Ｐゴシック"/>
        <family val="3"/>
        <charset val="128"/>
      </rPr>
      <t>分離：</t>
    </r>
    <r>
      <rPr>
        <sz val="11"/>
        <color theme="1"/>
        <rFont val="Times New Roman"/>
        <family val="1"/>
      </rPr>
      <t>RKGP</t>
    </r>
    <r>
      <rPr>
        <sz val="11"/>
        <color theme="1"/>
        <rFont val="ＭＳ Ｐゴシック"/>
        <family val="3"/>
        <charset val="128"/>
      </rPr>
      <t>、</t>
    </r>
    <r>
      <rPr>
        <sz val="11"/>
        <color theme="1"/>
        <rFont val="Times New Roman"/>
        <family val="1"/>
      </rPr>
      <t>Kisgazdapárt [KSZP]</t>
    </r>
    <r>
      <rPr>
        <sz val="11"/>
        <color theme="1"/>
        <rFont val="ＭＳ Ｐゴシック"/>
        <family val="3"/>
        <charset val="128"/>
      </rPr>
      <t>、等</t>
    </r>
    <rPh sb="4" eb="6">
      <t>ゲヤ</t>
    </rPh>
    <rPh sb="7" eb="8">
      <t>サイ</t>
    </rPh>
    <rPh sb="10" eb="12">
      <t>カイハ</t>
    </rPh>
    <rPh sb="12" eb="14">
      <t>ブンレツ</t>
    </rPh>
    <rPh sb="15" eb="17">
      <t>ヨトウ</t>
    </rPh>
    <rPh sb="17" eb="18">
      <t>ハ</t>
    </rPh>
    <rPh sb="26" eb="28">
      <t>ブンリ</t>
    </rPh>
    <rPh sb="39" eb="40">
      <t>トウ</t>
    </rPh>
    <rPh sb="45" eb="47">
      <t>カイハ</t>
    </rPh>
    <rPh sb="47" eb="49">
      <t>ブンレツ</t>
    </rPh>
    <rPh sb="57" eb="59">
      <t>ブンリ</t>
    </rPh>
    <rPh sb="85" eb="86">
      <t>トウ</t>
    </rPh>
    <phoneticPr fontId="3"/>
  </si>
  <si>
    <r>
      <t>選挙後に（とりわけ政権参加時に）会派が分裂して分離政党を結成することを繰り返したが、</t>
    </r>
    <r>
      <rPr>
        <sz val="11"/>
        <color theme="1"/>
        <rFont val="Times New Roman"/>
        <family val="1"/>
      </rPr>
      <t>2002</t>
    </r>
    <r>
      <rPr>
        <sz val="11"/>
        <color theme="1"/>
        <rFont val="ＭＳ Ｐゴシック"/>
        <family val="3"/>
        <charset val="128"/>
      </rPr>
      <t>年選挙で議席を失って以降も党の内紛は収まらず、</t>
    </r>
    <r>
      <rPr>
        <sz val="11"/>
        <color theme="1"/>
        <rFont val="Times New Roman"/>
        <family val="1"/>
      </rPr>
      <t>*2006</t>
    </r>
    <r>
      <rPr>
        <sz val="11"/>
        <color theme="1"/>
        <rFont val="ＭＳ Ｐゴシック"/>
        <family val="3"/>
        <charset val="128"/>
      </rPr>
      <t>年選挙には一部は独自の政党として、他方は</t>
    </r>
    <r>
      <rPr>
        <sz val="11"/>
        <color theme="1"/>
        <rFont val="Times New Roman"/>
        <family val="1"/>
      </rPr>
      <t>MIÉP-Jobbik</t>
    </r>
    <r>
      <rPr>
        <sz val="11"/>
        <color theme="1"/>
        <rFont val="ＭＳ Ｐゴシック"/>
        <family val="3"/>
        <charset val="128"/>
      </rPr>
      <t>の候補として参加</t>
    </r>
    <rPh sb="0" eb="3">
      <t>センキョゴ</t>
    </rPh>
    <rPh sb="9" eb="11">
      <t>セイケン</t>
    </rPh>
    <rPh sb="11" eb="13">
      <t>サンカ</t>
    </rPh>
    <rPh sb="13" eb="14">
      <t>ジ</t>
    </rPh>
    <rPh sb="16" eb="18">
      <t>カイハ</t>
    </rPh>
    <rPh sb="19" eb="21">
      <t>ブンレツ</t>
    </rPh>
    <rPh sb="23" eb="25">
      <t>ブンリ</t>
    </rPh>
    <rPh sb="25" eb="27">
      <t>セイトウ</t>
    </rPh>
    <rPh sb="28" eb="30">
      <t>ケッセイ</t>
    </rPh>
    <rPh sb="35" eb="36">
      <t>ク</t>
    </rPh>
    <rPh sb="37" eb="38">
      <t>カエ</t>
    </rPh>
    <rPh sb="46" eb="47">
      <t>ネン</t>
    </rPh>
    <rPh sb="47" eb="49">
      <t>センキョ</t>
    </rPh>
    <rPh sb="50" eb="52">
      <t>ギセキ</t>
    </rPh>
    <rPh sb="53" eb="54">
      <t>ウシナ</t>
    </rPh>
    <rPh sb="56" eb="58">
      <t>イコウ</t>
    </rPh>
    <rPh sb="59" eb="60">
      <t>トウ</t>
    </rPh>
    <rPh sb="61" eb="63">
      <t>ナイフン</t>
    </rPh>
    <rPh sb="64" eb="65">
      <t>オサ</t>
    </rPh>
    <rPh sb="74" eb="75">
      <t>ネン</t>
    </rPh>
    <rPh sb="75" eb="77">
      <t>センキョ</t>
    </rPh>
    <rPh sb="79" eb="81">
      <t>イチブ</t>
    </rPh>
    <rPh sb="82" eb="84">
      <t>ドクジ</t>
    </rPh>
    <rPh sb="85" eb="87">
      <t>セイトウ</t>
    </rPh>
    <rPh sb="91" eb="93">
      <t>タホウ</t>
    </rPh>
    <rPh sb="106" eb="108">
      <t>コウホ</t>
    </rPh>
    <rPh sb="111" eb="113">
      <t>サンカ</t>
    </rPh>
    <phoneticPr fontId="3"/>
  </si>
  <si>
    <r>
      <t>1989</t>
    </r>
    <r>
      <rPr>
        <sz val="11"/>
        <color theme="1"/>
        <rFont val="ＭＳ Ｐゴシック"/>
        <family val="3"/>
        <charset val="128"/>
      </rPr>
      <t>（</t>
    </r>
    <r>
      <rPr>
        <sz val="11"/>
        <color theme="1"/>
        <rFont val="Times New Roman"/>
        <family val="1"/>
      </rPr>
      <t>1954</t>
    </r>
    <r>
      <rPr>
        <sz val="11"/>
        <color theme="1"/>
        <rFont val="ＭＳ Ｐゴシック"/>
        <family val="3"/>
        <charset val="128"/>
      </rPr>
      <t>）</t>
    </r>
    <phoneticPr fontId="3"/>
  </si>
  <si>
    <r>
      <t>愛国人民戦線（</t>
    </r>
    <r>
      <rPr>
        <sz val="11"/>
        <color theme="1"/>
        <rFont val="Times New Roman"/>
        <family val="1"/>
      </rPr>
      <t>1954-</t>
    </r>
    <r>
      <rPr>
        <sz val="11"/>
        <color theme="1"/>
        <rFont val="ＭＳ Ｐゴシック"/>
        <family val="3"/>
        <charset val="128"/>
      </rPr>
      <t>）が諸社会組織の選挙連合として設立</t>
    </r>
    <rPh sb="0" eb="2">
      <t>アイコク</t>
    </rPh>
    <rPh sb="2" eb="4">
      <t>ジンミン</t>
    </rPh>
    <rPh sb="4" eb="6">
      <t>センセン</t>
    </rPh>
    <rPh sb="14" eb="15">
      <t>ショ</t>
    </rPh>
    <rPh sb="15" eb="17">
      <t>シャカイ</t>
    </rPh>
    <rPh sb="17" eb="19">
      <t>ソシキ</t>
    </rPh>
    <rPh sb="20" eb="22">
      <t>センキョ</t>
    </rPh>
    <rPh sb="22" eb="24">
      <t>レンゴウ</t>
    </rPh>
    <rPh sb="27" eb="29">
      <t>セツリツ</t>
    </rPh>
    <phoneticPr fontId="3"/>
  </si>
  <si>
    <r>
      <t>同戦線は</t>
    </r>
    <r>
      <rPr>
        <sz val="11"/>
        <color theme="1"/>
        <rFont val="Times New Roman"/>
        <family val="1"/>
      </rPr>
      <t>1990</t>
    </r>
    <r>
      <rPr>
        <sz val="11"/>
        <color theme="1"/>
        <rFont val="ＭＳ Ｐゴシック"/>
        <family val="3"/>
        <charset val="128"/>
      </rPr>
      <t>年に解散したが、政党助成金の受け皿として</t>
    </r>
    <r>
      <rPr>
        <sz val="11"/>
        <color theme="1"/>
        <rFont val="Times New Roman"/>
        <family val="1"/>
      </rPr>
      <t>Demokrata Koalició</t>
    </r>
    <r>
      <rPr>
        <sz val="11"/>
        <color theme="1"/>
        <rFont val="ＭＳ Ｐゴシック"/>
        <family val="3"/>
        <charset val="128"/>
      </rPr>
      <t>を設立</t>
    </r>
    <rPh sb="0" eb="1">
      <t>ドウ</t>
    </rPh>
    <rPh sb="1" eb="3">
      <t>センセン</t>
    </rPh>
    <rPh sb="8" eb="9">
      <t>ネン</t>
    </rPh>
    <rPh sb="10" eb="12">
      <t>カイサン</t>
    </rPh>
    <rPh sb="16" eb="18">
      <t>セイトウ</t>
    </rPh>
    <rPh sb="18" eb="21">
      <t>ジョセイキン</t>
    </rPh>
    <rPh sb="22" eb="23">
      <t>ウ</t>
    </rPh>
    <rPh sb="24" eb="25">
      <t>ザラ</t>
    </rPh>
    <rPh sb="47" eb="49">
      <t>セツリツ</t>
    </rPh>
    <phoneticPr fontId="3"/>
  </si>
  <si>
    <r>
      <t>1999</t>
    </r>
    <r>
      <rPr>
        <sz val="11"/>
        <color theme="1"/>
        <rFont val="ＭＳ Ｐゴシック"/>
        <family val="3"/>
        <charset val="128"/>
      </rPr>
      <t>年設立の</t>
    </r>
    <r>
      <rPr>
        <sz val="11"/>
        <color theme="1"/>
        <rFont val="Times New Roman"/>
        <family val="1"/>
      </rPr>
      <t>Jobbik</t>
    </r>
    <r>
      <rPr>
        <sz val="11"/>
        <color theme="1"/>
        <rFont val="ＭＳ Ｐゴシック"/>
        <family val="3"/>
        <charset val="128"/>
      </rPr>
      <t>（</t>
    </r>
    <r>
      <rPr>
        <sz val="11"/>
        <color theme="1"/>
        <rFont val="Times New Roman"/>
        <family val="1"/>
      </rPr>
      <t>Jobboldali Ifjúsági közösség</t>
    </r>
    <r>
      <rPr>
        <sz val="11"/>
        <color theme="1"/>
        <rFont val="ＭＳ Ｐゴシック"/>
        <family val="3"/>
        <charset val="128"/>
      </rPr>
      <t xml:space="preserve"> 右翼青年共同体）なる極右青年組織の設立した政党</t>
    </r>
    <rPh sb="4" eb="5">
      <t>ネン</t>
    </rPh>
    <rPh sb="5" eb="7">
      <t>セツリツ</t>
    </rPh>
    <phoneticPr fontId="3"/>
  </si>
  <si>
    <r>
      <t>*2006</t>
    </r>
    <r>
      <rPr>
        <sz val="11"/>
        <color theme="1"/>
        <rFont val="ＭＳ Ｐ明朝"/>
        <family val="1"/>
        <charset val="128"/>
      </rPr>
      <t>年選挙には</t>
    </r>
    <r>
      <rPr>
        <sz val="11"/>
        <color theme="1"/>
        <rFont val="Times New Roman"/>
        <family val="1"/>
      </rPr>
      <t>MIÉP</t>
    </r>
    <r>
      <rPr>
        <sz val="11"/>
        <color theme="1"/>
        <rFont val="ＭＳ Ｐ明朝"/>
        <family val="1"/>
        <charset val="128"/>
      </rPr>
      <t>との実質的な選挙連合（</t>
    </r>
    <r>
      <rPr>
        <sz val="11"/>
        <color theme="1"/>
        <rFont val="Times New Roman"/>
        <family val="1"/>
      </rPr>
      <t>MIÉP-Jobbik</t>
    </r>
    <r>
      <rPr>
        <sz val="11"/>
        <color theme="1"/>
        <rFont val="ＭＳ Ｐ明朝"/>
        <family val="1"/>
        <charset val="128"/>
      </rPr>
      <t>）として参加</t>
    </r>
    <phoneticPr fontId="3"/>
  </si>
  <si>
    <r>
      <t>KDNP</t>
    </r>
    <r>
      <rPr>
        <sz val="11"/>
        <color theme="1"/>
        <rFont val="ＭＳ Ｐゴシック"/>
        <family val="3"/>
        <charset val="128"/>
      </rPr>
      <t>（カー・デー・エヌ・ペー）</t>
    </r>
    <phoneticPr fontId="3"/>
  </si>
  <si>
    <r>
      <t>歴史的政党：（</t>
    </r>
    <r>
      <rPr>
        <sz val="11"/>
        <color theme="1"/>
        <rFont val="Times New Roman"/>
        <family val="1"/>
      </rPr>
      <t>DNP</t>
    </r>
    <r>
      <rPr>
        <sz val="11"/>
        <color theme="1"/>
        <rFont val="ＭＳ Ｐゴシック"/>
        <family val="3"/>
        <charset val="128"/>
      </rPr>
      <t>）</t>
    </r>
    <r>
      <rPr>
        <sz val="11"/>
        <color theme="1"/>
        <rFont val="Times New Roman"/>
        <family val="1"/>
      </rPr>
      <t>1945-49</t>
    </r>
    <rPh sb="0" eb="3">
      <t>レキシテキ</t>
    </rPh>
    <rPh sb="3" eb="5">
      <t>セイトウ</t>
    </rPh>
    <phoneticPr fontId="3"/>
  </si>
  <si>
    <r>
      <t>1997</t>
    </r>
    <r>
      <rPr>
        <sz val="11"/>
        <color theme="1"/>
        <rFont val="ＭＳ Ｐゴシック"/>
        <family val="3"/>
        <charset val="128"/>
      </rPr>
      <t>分裂→一部</t>
    </r>
    <r>
      <rPr>
        <sz val="11"/>
        <color theme="1"/>
        <rFont val="Times New Roman"/>
        <family val="1"/>
      </rPr>
      <t>Fidesz</t>
    </r>
    <r>
      <rPr>
        <sz val="11"/>
        <color theme="1"/>
        <rFont val="ＭＳ Ｐゴシック"/>
        <family val="3"/>
        <charset val="128"/>
      </rPr>
      <t>に合流→</t>
    </r>
    <r>
      <rPr>
        <sz val="11"/>
        <color theme="1"/>
        <rFont val="Times New Roman"/>
        <family val="1"/>
      </rPr>
      <t>2002</t>
    </r>
    <r>
      <rPr>
        <sz val="11"/>
        <color theme="1"/>
        <rFont val="ＭＳ Ｐゴシック"/>
        <family val="3"/>
        <charset val="128"/>
      </rPr>
      <t>：</t>
    </r>
    <r>
      <rPr>
        <sz val="11"/>
        <color theme="1"/>
        <rFont val="Times New Roman"/>
        <family val="1"/>
      </rPr>
      <t>KDNP</t>
    </r>
    <r>
      <rPr>
        <sz val="11"/>
        <color theme="1"/>
        <rFont val="ＭＳ Ｐゴシック"/>
        <family val="3"/>
        <charset val="128"/>
      </rPr>
      <t>として（</t>
    </r>
    <r>
      <rPr>
        <sz val="11"/>
        <color theme="1"/>
        <rFont val="Times New Roman"/>
        <family val="1"/>
      </rPr>
      <t>Fidesz</t>
    </r>
    <r>
      <rPr>
        <sz val="11"/>
        <color theme="1"/>
        <rFont val="ＭＳ Ｐゴシック"/>
        <family val="3"/>
        <charset val="128"/>
      </rPr>
      <t>会派所属議員を中心に）再建</t>
    </r>
    <rPh sb="4" eb="6">
      <t>ブンレツ</t>
    </rPh>
    <rPh sb="7" eb="9">
      <t>イチブ</t>
    </rPh>
    <rPh sb="16" eb="18">
      <t>ゴウリュウ</t>
    </rPh>
    <rPh sb="38" eb="40">
      <t>カイハ</t>
    </rPh>
    <rPh sb="40" eb="42">
      <t>ショゾク</t>
    </rPh>
    <rPh sb="42" eb="44">
      <t>ギイン</t>
    </rPh>
    <rPh sb="45" eb="47">
      <t>チュウシン</t>
    </rPh>
    <rPh sb="49" eb="51">
      <t>サイケン</t>
    </rPh>
    <phoneticPr fontId="3"/>
  </si>
  <si>
    <r>
      <t>1997</t>
    </r>
    <r>
      <rPr>
        <sz val="11"/>
        <color theme="1"/>
        <rFont val="ＭＳ Ｐゴシック"/>
        <family val="3"/>
        <charset val="128"/>
      </rPr>
      <t>年の分裂後、残部は</t>
    </r>
    <r>
      <rPr>
        <sz val="11"/>
        <color theme="1"/>
        <rFont val="Times New Roman"/>
        <family val="1"/>
      </rPr>
      <t>*2002</t>
    </r>
    <r>
      <rPr>
        <sz val="11"/>
        <color theme="1"/>
        <rFont val="ＭＳ Ｐゴシック"/>
        <family val="3"/>
        <charset val="128"/>
      </rPr>
      <t>年選挙では</t>
    </r>
    <r>
      <rPr>
        <sz val="11"/>
        <color theme="1"/>
        <rFont val="Times New Roman"/>
        <family val="1"/>
      </rPr>
      <t>Centrum</t>
    </r>
    <r>
      <rPr>
        <sz val="11"/>
        <color theme="1"/>
        <rFont val="ＭＳ Ｐゴシック"/>
        <family val="3"/>
        <charset val="128"/>
      </rPr>
      <t>のリストに参加したが議席を獲得できず、</t>
    </r>
    <r>
      <rPr>
        <sz val="11"/>
        <color theme="1"/>
        <rFont val="Times New Roman"/>
        <family val="1"/>
      </rPr>
      <t>2002</t>
    </r>
    <r>
      <rPr>
        <sz val="11"/>
        <color theme="1"/>
        <rFont val="ＭＳ Ｐゴシック"/>
        <family val="3"/>
        <charset val="128"/>
      </rPr>
      <t>年に（</t>
    </r>
    <r>
      <rPr>
        <sz val="11"/>
        <color theme="1"/>
        <rFont val="Times New Roman"/>
        <family val="1"/>
      </rPr>
      <t>Fidesz</t>
    </r>
    <r>
      <rPr>
        <sz val="11"/>
        <color theme="1"/>
        <rFont val="ＭＳ Ｐゴシック"/>
        <family val="3"/>
        <charset val="128"/>
      </rPr>
      <t>会派所属議員を中心に）再建された党が</t>
    </r>
    <r>
      <rPr>
        <sz val="11"/>
        <color theme="1"/>
        <rFont val="Times New Roman"/>
        <family val="1"/>
      </rPr>
      <t>*2006</t>
    </r>
    <r>
      <rPr>
        <sz val="11"/>
        <color theme="1"/>
        <rFont val="ＭＳ Ｐゴシック"/>
        <family val="3"/>
        <charset val="128"/>
      </rPr>
      <t>年選挙で</t>
    </r>
    <r>
      <rPr>
        <sz val="11"/>
        <color theme="1"/>
        <rFont val="Times New Roman"/>
        <family val="1"/>
      </rPr>
      <t>Fidesz</t>
    </r>
    <r>
      <rPr>
        <sz val="11"/>
        <color theme="1"/>
        <rFont val="ＭＳ Ｐゴシック"/>
        <family val="3"/>
        <charset val="128"/>
      </rPr>
      <t>との選挙連合で議席を獲得</t>
    </r>
    <rPh sb="4" eb="5">
      <t>ネン</t>
    </rPh>
    <rPh sb="6" eb="9">
      <t>ブンレツゴ</t>
    </rPh>
    <rPh sb="10" eb="12">
      <t>ザンブ</t>
    </rPh>
    <rPh sb="18" eb="19">
      <t>ネン</t>
    </rPh>
    <rPh sb="19" eb="21">
      <t>センキョ</t>
    </rPh>
    <rPh sb="35" eb="37">
      <t>サンカ</t>
    </rPh>
    <rPh sb="40" eb="42">
      <t>ギセキ</t>
    </rPh>
    <rPh sb="43" eb="45">
      <t>カクトク</t>
    </rPh>
    <rPh sb="53" eb="54">
      <t>ネン</t>
    </rPh>
    <rPh sb="73" eb="75">
      <t>サイケン</t>
    </rPh>
    <rPh sb="78" eb="79">
      <t>トウ</t>
    </rPh>
    <rPh sb="85" eb="86">
      <t>ネン</t>
    </rPh>
    <rPh sb="86" eb="88">
      <t>センキョ</t>
    </rPh>
    <rPh sb="97" eb="99">
      <t>センキョ</t>
    </rPh>
    <rPh sb="99" eb="101">
      <t>レンゴウ</t>
    </rPh>
    <rPh sb="102" eb="104">
      <t>ギセキ</t>
    </rPh>
    <rPh sb="105" eb="107">
      <t>カクトク</t>
    </rPh>
    <phoneticPr fontId="3"/>
  </si>
  <si>
    <r>
      <t>MDF</t>
    </r>
    <r>
      <rPr>
        <sz val="11"/>
        <color theme="1"/>
        <rFont val="ＭＳ Ｐゴシック"/>
        <family val="3"/>
        <charset val="128"/>
      </rPr>
      <t>を離党した企業家</t>
    </r>
    <r>
      <rPr>
        <sz val="11"/>
        <color theme="1"/>
        <rFont val="Times New Roman"/>
        <family val="1"/>
      </rPr>
      <t>[Palotás János]</t>
    </r>
    <r>
      <rPr>
        <sz val="11"/>
        <color theme="1"/>
        <rFont val="ＭＳ Ｐゴシック"/>
        <family val="3"/>
        <charset val="128"/>
      </rPr>
      <t>が米共和党をモデルに設立</t>
    </r>
    <rPh sb="4" eb="6">
      <t>リトウ</t>
    </rPh>
    <rPh sb="8" eb="11">
      <t>キギョウカ</t>
    </rPh>
    <rPh sb="27" eb="28">
      <t>ベイ</t>
    </rPh>
    <rPh sb="28" eb="31">
      <t>キョウワトウ</t>
    </rPh>
    <rPh sb="36" eb="38">
      <t>セツリツ</t>
    </rPh>
    <phoneticPr fontId="3"/>
  </si>
  <si>
    <r>
      <t>→</t>
    </r>
    <r>
      <rPr>
        <sz val="11"/>
        <color theme="1"/>
        <rFont val="Times New Roman"/>
        <family val="1"/>
      </rPr>
      <t>1996</t>
    </r>
    <r>
      <rPr>
        <sz val="11"/>
        <color theme="1"/>
        <rFont val="ＭＳ Ｐゴシック"/>
        <family val="3"/>
        <charset val="128"/>
      </rPr>
      <t>：複数の議会外政党の実質的な選挙連合として</t>
    </r>
    <r>
      <rPr>
        <sz val="11"/>
        <color theme="1"/>
        <rFont val="Times New Roman"/>
        <family val="1"/>
      </rPr>
      <t>Együtt Magyarországért Unió</t>
    </r>
    <r>
      <rPr>
        <sz val="11"/>
        <color theme="1"/>
        <rFont val="ＭＳ Ｐゴシック"/>
        <family val="3"/>
        <charset val="128"/>
      </rPr>
      <t>設立</t>
    </r>
    <rPh sb="6" eb="8">
      <t>フクスウ</t>
    </rPh>
    <rPh sb="9" eb="12">
      <t>ギカイガイ</t>
    </rPh>
    <rPh sb="12" eb="14">
      <t>セイトウ</t>
    </rPh>
    <rPh sb="15" eb="18">
      <t>ジッシツテキ</t>
    </rPh>
    <rPh sb="19" eb="21">
      <t>センキョ</t>
    </rPh>
    <rPh sb="21" eb="23">
      <t>レンゴウ</t>
    </rPh>
    <rPh sb="53" eb="55">
      <t>セツリツ</t>
    </rPh>
    <phoneticPr fontId="3"/>
  </si>
  <si>
    <r>
      <t>*1998</t>
    </r>
    <r>
      <rPr>
        <sz val="11"/>
        <color theme="1"/>
        <rFont val="ＭＳ Ｐゴシック"/>
        <family val="3"/>
        <charset val="128"/>
      </rPr>
      <t>選挙では、</t>
    </r>
    <r>
      <rPr>
        <sz val="11"/>
        <color theme="1"/>
        <rFont val="Times New Roman"/>
        <family val="1"/>
      </rPr>
      <t>Együtt Magyarországért Unió</t>
    </r>
    <r>
      <rPr>
        <sz val="11"/>
        <color theme="1"/>
        <rFont val="ＭＳ Ｐゴシック"/>
        <family val="3"/>
        <charset val="128"/>
      </rPr>
      <t>のリストに参加</t>
    </r>
    <rPh sb="5" eb="7">
      <t>センキョ</t>
    </rPh>
    <rPh sb="42" eb="44">
      <t>サンカ</t>
    </rPh>
    <phoneticPr fontId="3"/>
  </si>
  <si>
    <r>
      <rPr>
        <sz val="11"/>
        <color theme="1"/>
        <rFont val="ＭＳ Ｐ明朝"/>
        <family val="1"/>
        <charset val="128"/>
      </rPr>
      <t>→</t>
    </r>
    <r>
      <rPr>
        <sz val="11"/>
        <color theme="1"/>
        <rFont val="Times New Roman"/>
        <family val="1"/>
      </rPr>
      <t>2013</t>
    </r>
    <r>
      <rPr>
        <sz val="11"/>
        <color theme="1"/>
        <rFont val="ＭＳ Ｐ明朝"/>
        <family val="1"/>
        <charset val="128"/>
      </rPr>
      <t>野党連携支持派分離：</t>
    </r>
    <r>
      <rPr>
        <sz val="11"/>
        <color theme="1"/>
        <rFont val="Times New Roman"/>
        <family val="1"/>
      </rPr>
      <t>PM</t>
    </r>
    <rPh sb="5" eb="7">
      <t>ヤトウ</t>
    </rPh>
    <rPh sb="7" eb="9">
      <t>レンケイ</t>
    </rPh>
    <rPh sb="9" eb="12">
      <t>シジハ</t>
    </rPh>
    <rPh sb="12" eb="14">
      <t>ブンリ</t>
    </rPh>
    <phoneticPr fontId="3"/>
  </si>
  <si>
    <r>
      <t>VP</t>
    </r>
    <r>
      <rPr>
        <sz val="11"/>
        <color theme="1"/>
        <rFont val="ＭＳ Ｐゴシック"/>
        <family val="3"/>
        <charset val="128"/>
      </rPr>
      <t>→</t>
    </r>
    <r>
      <rPr>
        <sz val="11"/>
        <color theme="1"/>
        <rFont val="Times New Roman"/>
        <family val="1"/>
      </rPr>
      <t>1994</t>
    </r>
    <r>
      <rPr>
        <sz val="11"/>
        <color theme="1"/>
        <rFont val="ＭＳ Ｐゴシック"/>
        <family val="3"/>
        <charset val="128"/>
      </rPr>
      <t>改称</t>
    </r>
    <rPh sb="7" eb="9">
      <t>カイショウ</t>
    </rPh>
    <phoneticPr fontId="3"/>
  </si>
  <si>
    <r>
      <t>→</t>
    </r>
    <r>
      <rPr>
        <sz val="11"/>
        <color theme="1"/>
        <rFont val="Times New Roman"/>
        <family val="1"/>
      </rPr>
      <t>1996</t>
    </r>
    <r>
      <rPr>
        <sz val="11"/>
        <color theme="1"/>
        <rFont val="ＭＳ Ｐゴシック"/>
        <family val="3"/>
        <charset val="128"/>
      </rPr>
      <t>改称：</t>
    </r>
    <r>
      <rPr>
        <sz val="11"/>
        <color theme="1"/>
        <rFont val="Times New Roman"/>
        <family val="1"/>
      </rPr>
      <t>VP</t>
    </r>
    <rPh sb="5" eb="7">
      <t>カイショウ</t>
    </rPh>
    <phoneticPr fontId="3"/>
  </si>
  <si>
    <r>
      <t>*1994</t>
    </r>
    <r>
      <rPr>
        <sz val="11"/>
        <color theme="1"/>
        <rFont val="ＭＳ Ｐゴシック"/>
        <family val="3"/>
        <charset val="128"/>
      </rPr>
      <t>年選挙で他のリベラル政党との共通候補として個人区で</t>
    </r>
    <r>
      <rPr>
        <sz val="11"/>
        <color theme="1"/>
        <rFont val="Times New Roman"/>
        <family val="1"/>
      </rPr>
      <t>1</t>
    </r>
    <r>
      <rPr>
        <sz val="11"/>
        <color theme="1"/>
        <rFont val="ＭＳ Ｐゴシック"/>
        <family val="3"/>
        <charset val="128"/>
      </rPr>
      <t>議席を獲得した（</t>
    </r>
    <r>
      <rPr>
        <sz val="11"/>
        <color theme="1"/>
        <rFont val="Times New Roman"/>
        <family val="1"/>
      </rPr>
      <t>VP</t>
    </r>
    <r>
      <rPr>
        <sz val="11"/>
        <color theme="1"/>
        <rFont val="ＭＳ Ｐゴシック"/>
        <family val="3"/>
        <charset val="128"/>
      </rPr>
      <t>の項目を参照）</t>
    </r>
    <rPh sb="42" eb="44">
      <t>コウモク</t>
    </rPh>
    <rPh sb="45" eb="47">
      <t>サンショウ</t>
    </rPh>
    <phoneticPr fontId="3"/>
  </si>
  <si>
    <r>
      <t>MDF</t>
    </r>
    <r>
      <rPr>
        <sz val="11"/>
        <color theme="1"/>
        <rFont val="ＭＳ Ｐゴシック"/>
        <family val="3"/>
        <charset val="128"/>
      </rPr>
      <t>（エム・デー・エフ）</t>
    </r>
    <phoneticPr fontId="3"/>
  </si>
  <si>
    <r>
      <t>1988</t>
    </r>
    <r>
      <rPr>
        <sz val="11"/>
        <color theme="1"/>
        <rFont val="ＭＳ Ｐゴシック"/>
        <family val="3"/>
        <charset val="128"/>
      </rPr>
      <t>（</t>
    </r>
    <r>
      <rPr>
        <sz val="11"/>
        <color theme="1"/>
        <rFont val="Times New Roman"/>
        <family val="1"/>
      </rPr>
      <t>1987</t>
    </r>
    <r>
      <rPr>
        <sz val="11"/>
        <color theme="1"/>
        <rFont val="ＭＳ Ｐゴシック"/>
        <family val="3"/>
        <charset val="128"/>
      </rPr>
      <t>）</t>
    </r>
    <phoneticPr fontId="3"/>
  </si>
  <si>
    <r>
      <t>人民派作家→</t>
    </r>
    <r>
      <rPr>
        <sz val="11"/>
        <color theme="1"/>
        <rFont val="Times New Roman"/>
        <family val="1"/>
      </rPr>
      <t>1987</t>
    </r>
    <r>
      <rPr>
        <sz val="11"/>
        <color theme="1"/>
        <rFont val="ＭＳ Ｐゴシック"/>
        <family val="3"/>
        <charset val="128"/>
      </rPr>
      <t>：社会組織として設立→</t>
    </r>
    <r>
      <rPr>
        <sz val="11"/>
        <color theme="1"/>
        <rFont val="Times New Roman"/>
        <family val="1"/>
      </rPr>
      <t>1988</t>
    </r>
    <r>
      <rPr>
        <sz val="11"/>
        <color theme="1"/>
        <rFont val="ＭＳ Ｐゴシック"/>
        <family val="3"/>
        <charset val="128"/>
      </rPr>
      <t>：政党化</t>
    </r>
    <rPh sb="0" eb="2">
      <t>ジンミン</t>
    </rPh>
    <rPh sb="2" eb="3">
      <t>ハ</t>
    </rPh>
    <rPh sb="3" eb="5">
      <t>サッカ</t>
    </rPh>
    <rPh sb="11" eb="13">
      <t>シャカイ</t>
    </rPh>
    <rPh sb="13" eb="15">
      <t>ソシキ</t>
    </rPh>
    <rPh sb="18" eb="20">
      <t>セツリツ</t>
    </rPh>
    <rPh sb="26" eb="29">
      <t>セイトウカ</t>
    </rPh>
    <phoneticPr fontId="3"/>
  </si>
  <si>
    <r>
      <t>→</t>
    </r>
    <r>
      <rPr>
        <sz val="11"/>
        <color theme="1"/>
        <rFont val="Times New Roman"/>
        <family val="1"/>
      </rPr>
      <t>1993</t>
    </r>
    <r>
      <rPr>
        <sz val="11"/>
        <color theme="1"/>
        <rFont val="ＭＳ Ｐゴシック"/>
        <family val="3"/>
        <charset val="128"/>
      </rPr>
      <t>極右派分離：</t>
    </r>
    <r>
      <rPr>
        <sz val="11"/>
        <color theme="1"/>
        <rFont val="Times New Roman"/>
        <family val="1"/>
      </rPr>
      <t>MIÉP</t>
    </r>
    <r>
      <rPr>
        <sz val="11"/>
        <color theme="1"/>
        <rFont val="ＭＳ Ｐゴシック"/>
        <family val="3"/>
        <charset val="128"/>
      </rPr>
      <t>、</t>
    </r>
    <r>
      <rPr>
        <sz val="11"/>
        <color theme="1"/>
        <rFont val="Times New Roman"/>
        <family val="1"/>
      </rPr>
      <t>Piacpárt</t>
    </r>
    <r>
      <rPr>
        <sz val="11"/>
        <color theme="1"/>
        <rFont val="ＭＳ Ｐゴシック"/>
        <family val="3"/>
        <charset val="128"/>
      </rPr>
      <t>、等；→</t>
    </r>
    <r>
      <rPr>
        <sz val="11"/>
        <color theme="1"/>
        <rFont val="Times New Roman"/>
        <family val="1"/>
      </rPr>
      <t>1996</t>
    </r>
    <r>
      <rPr>
        <sz val="11"/>
        <color theme="1"/>
        <rFont val="ＭＳ Ｐゴシック"/>
        <family val="3"/>
        <charset val="128"/>
      </rPr>
      <t>穏健派分離：</t>
    </r>
    <r>
      <rPr>
        <sz val="11"/>
        <color theme="1"/>
        <rFont val="Times New Roman"/>
        <family val="1"/>
      </rPr>
      <t>MDNP</t>
    </r>
    <rPh sb="5" eb="7">
      <t>キョクウ</t>
    </rPh>
    <rPh sb="7" eb="8">
      <t>ハ</t>
    </rPh>
    <rPh sb="8" eb="10">
      <t>ブンリ</t>
    </rPh>
    <rPh sb="25" eb="26">
      <t>トウ</t>
    </rPh>
    <rPh sb="32" eb="35">
      <t>オンケンハ</t>
    </rPh>
    <rPh sb="35" eb="37">
      <t>ブンリ</t>
    </rPh>
    <phoneticPr fontId="3"/>
  </si>
  <si>
    <r>
      <t>*1998</t>
    </r>
    <r>
      <rPr>
        <sz val="11"/>
        <color theme="1"/>
        <rFont val="ＭＳ Ｐゴシック"/>
        <family val="3"/>
        <charset val="128"/>
      </rPr>
      <t>年選挙では比例区では阻止条項をクリアできなかったものの、</t>
    </r>
    <r>
      <rPr>
        <sz val="11"/>
        <color theme="1"/>
        <rFont val="Times New Roman"/>
        <family val="1"/>
      </rPr>
      <t>Fidesz</t>
    </r>
    <r>
      <rPr>
        <sz val="11"/>
        <color theme="1"/>
        <rFont val="ＭＳ Ｐゴシック"/>
        <family val="3"/>
        <charset val="128"/>
      </rPr>
      <t>との共通候補が個人区で議席獲得；</t>
    </r>
    <r>
      <rPr>
        <sz val="11"/>
        <color theme="1"/>
        <rFont val="Times New Roman"/>
        <family val="1"/>
      </rPr>
      <t>*2002</t>
    </r>
    <r>
      <rPr>
        <sz val="11"/>
        <color theme="1"/>
        <rFont val="ＭＳ Ｐゴシック"/>
        <family val="3"/>
        <charset val="128"/>
      </rPr>
      <t>年選挙では</t>
    </r>
    <r>
      <rPr>
        <sz val="11"/>
        <color theme="1"/>
        <rFont val="Times New Roman"/>
        <family val="1"/>
      </rPr>
      <t>Fidesz</t>
    </r>
    <r>
      <rPr>
        <sz val="11"/>
        <color theme="1"/>
        <rFont val="ＭＳ Ｐゴシック"/>
        <family val="3"/>
        <charset val="128"/>
      </rPr>
      <t>との選挙連合で議席獲得（いずれも、議会では独自会派を構成）</t>
    </r>
    <rPh sb="5" eb="6">
      <t>ネン</t>
    </rPh>
    <rPh sb="6" eb="8">
      <t>センキョ</t>
    </rPh>
    <rPh sb="10" eb="13">
      <t>ヒレイク</t>
    </rPh>
    <rPh sb="15" eb="17">
      <t>ソシ</t>
    </rPh>
    <rPh sb="17" eb="19">
      <t>ジョウコウ</t>
    </rPh>
    <rPh sb="43" eb="45">
      <t>コウホ</t>
    </rPh>
    <rPh sb="46" eb="48">
      <t>コジン</t>
    </rPh>
    <rPh sb="48" eb="49">
      <t>ク</t>
    </rPh>
    <rPh sb="50" eb="52">
      <t>ギセキ</t>
    </rPh>
    <rPh sb="52" eb="54">
      <t>カクトク</t>
    </rPh>
    <rPh sb="60" eb="61">
      <t>ネン</t>
    </rPh>
    <rPh sb="61" eb="63">
      <t>センキョ</t>
    </rPh>
    <rPh sb="73" eb="75">
      <t>センキョ</t>
    </rPh>
    <rPh sb="75" eb="77">
      <t>レンゴウ</t>
    </rPh>
    <rPh sb="78" eb="80">
      <t>ギセキ</t>
    </rPh>
    <rPh sb="80" eb="82">
      <t>カクトク</t>
    </rPh>
    <rPh sb="88" eb="90">
      <t>ギカイ</t>
    </rPh>
    <rPh sb="92" eb="94">
      <t>ドクジ</t>
    </rPh>
    <rPh sb="94" eb="96">
      <t>カイハ</t>
    </rPh>
    <rPh sb="97" eb="99">
      <t>コウセイ</t>
    </rPh>
    <phoneticPr fontId="3"/>
  </si>
  <si>
    <r>
      <t>MDF</t>
    </r>
    <r>
      <rPr>
        <sz val="11"/>
        <color theme="1"/>
        <rFont val="ＭＳ Ｐゴシック"/>
        <family val="3"/>
        <charset val="128"/>
      </rPr>
      <t>から穏健派（中道派・キリスト教民主派の一部）が分離</t>
    </r>
    <rPh sb="5" eb="8">
      <t>オンケンハ</t>
    </rPh>
    <rPh sb="9" eb="11">
      <t>チュウドウ</t>
    </rPh>
    <rPh sb="11" eb="12">
      <t>ハ</t>
    </rPh>
    <rPh sb="17" eb="18">
      <t>キョウ</t>
    </rPh>
    <rPh sb="18" eb="21">
      <t>ミンシュハ</t>
    </rPh>
    <rPh sb="22" eb="24">
      <t>イチブ</t>
    </rPh>
    <rPh sb="26" eb="28">
      <t>ブンリ</t>
    </rPh>
    <phoneticPr fontId="3"/>
  </si>
  <si>
    <r>
      <t>→</t>
    </r>
    <r>
      <rPr>
        <sz val="11"/>
        <color theme="1"/>
        <rFont val="Times New Roman"/>
        <family val="1"/>
      </rPr>
      <t>2005</t>
    </r>
    <r>
      <rPr>
        <sz val="11"/>
        <color theme="1"/>
        <rFont val="ＭＳ Ｐゴシック"/>
        <family val="3"/>
        <charset val="128"/>
      </rPr>
      <t>合流：</t>
    </r>
    <r>
      <rPr>
        <sz val="11"/>
        <color theme="1"/>
        <rFont val="Times New Roman"/>
        <family val="1"/>
      </rPr>
      <t>MDF</t>
    </r>
    <rPh sb="5" eb="7">
      <t>ゴウリュウ</t>
    </rPh>
    <phoneticPr fontId="3"/>
  </si>
  <si>
    <r>
      <t>*2002</t>
    </r>
    <r>
      <rPr>
        <sz val="11"/>
        <color theme="1"/>
        <rFont val="ＭＳ Ｐゴシック"/>
        <family val="3"/>
        <charset val="128"/>
      </rPr>
      <t>年選挙では</t>
    </r>
    <r>
      <rPr>
        <sz val="11"/>
        <color theme="1"/>
        <rFont val="Times New Roman"/>
        <family val="1"/>
      </rPr>
      <t>Centrum</t>
    </r>
    <r>
      <rPr>
        <sz val="11"/>
        <color theme="1"/>
        <rFont val="ＭＳ Ｐゴシック"/>
        <family val="3"/>
        <charset val="128"/>
      </rPr>
      <t>のリストに参加したが、議席を獲得できず、</t>
    </r>
    <r>
      <rPr>
        <sz val="11"/>
        <color theme="1"/>
        <rFont val="Times New Roman"/>
        <family val="1"/>
      </rPr>
      <t>2005</t>
    </r>
    <r>
      <rPr>
        <sz val="11"/>
        <color theme="1"/>
        <rFont val="ＭＳ Ｐゴシック"/>
        <family val="3"/>
        <charset val="128"/>
      </rPr>
      <t>年に</t>
    </r>
    <r>
      <rPr>
        <sz val="11"/>
        <color theme="1"/>
        <rFont val="Times New Roman"/>
        <family val="1"/>
      </rPr>
      <t>MDF</t>
    </r>
    <r>
      <rPr>
        <sz val="11"/>
        <color theme="1"/>
        <rFont val="ＭＳ Ｐゴシック"/>
        <family val="3"/>
        <charset val="128"/>
      </rPr>
      <t>に復帰した</t>
    </r>
    <rPh sb="5" eb="6">
      <t>ネン</t>
    </rPh>
    <rPh sb="6" eb="8">
      <t>センキョ</t>
    </rPh>
    <rPh sb="22" eb="24">
      <t>サンカ</t>
    </rPh>
    <rPh sb="28" eb="30">
      <t>ギセキ</t>
    </rPh>
    <rPh sb="31" eb="33">
      <t>カクトク</t>
    </rPh>
    <rPh sb="41" eb="42">
      <t>ネン</t>
    </rPh>
    <rPh sb="47" eb="49">
      <t>フッキ</t>
    </rPh>
    <phoneticPr fontId="3"/>
  </si>
  <si>
    <r>
      <t>MIÉP</t>
    </r>
    <r>
      <rPr>
        <sz val="11"/>
        <color theme="1"/>
        <rFont val="ＭＳ Ｐゴシック"/>
        <family val="3"/>
        <charset val="128"/>
      </rPr>
      <t>（ミエープ）</t>
    </r>
    <phoneticPr fontId="3"/>
  </si>
  <si>
    <r>
      <t>MDF</t>
    </r>
    <r>
      <rPr>
        <sz val="11"/>
        <color theme="1"/>
        <rFont val="ＭＳ Ｐゴシック"/>
        <family val="3"/>
        <charset val="128"/>
      </rPr>
      <t>から極右派が分離</t>
    </r>
    <rPh sb="5" eb="7">
      <t>キョクウ</t>
    </rPh>
    <rPh sb="7" eb="8">
      <t>ハ</t>
    </rPh>
    <rPh sb="9" eb="11">
      <t>ブンリ</t>
    </rPh>
    <phoneticPr fontId="3"/>
  </si>
  <si>
    <r>
      <t>*2006</t>
    </r>
    <r>
      <rPr>
        <sz val="11"/>
        <color theme="1"/>
        <rFont val="ＭＳ Ｐゴシック"/>
        <family val="3"/>
        <charset val="128"/>
      </rPr>
      <t>年選挙には他の極右青年組織との実質的な選挙連合（</t>
    </r>
    <r>
      <rPr>
        <sz val="11"/>
        <color theme="1"/>
        <rFont val="Times New Roman"/>
        <family val="1"/>
      </rPr>
      <t>MIÉP-Jobbik</t>
    </r>
    <r>
      <rPr>
        <sz val="11"/>
        <color theme="1"/>
        <rFont val="ＭＳ Ｐゴシック"/>
        <family val="3"/>
        <charset val="128"/>
      </rPr>
      <t>）として参加</t>
    </r>
    <rPh sb="5" eb="6">
      <t>ネン</t>
    </rPh>
    <rPh sb="6" eb="8">
      <t>センキョ</t>
    </rPh>
    <rPh sb="10" eb="11">
      <t>タ</t>
    </rPh>
    <rPh sb="12" eb="14">
      <t>キョクウ</t>
    </rPh>
    <rPh sb="14" eb="16">
      <t>セイネン</t>
    </rPh>
    <rPh sb="16" eb="18">
      <t>ソシキ</t>
    </rPh>
    <rPh sb="20" eb="22">
      <t>ジッシツ</t>
    </rPh>
    <rPh sb="22" eb="23">
      <t>テキ</t>
    </rPh>
    <rPh sb="24" eb="26">
      <t>センキョ</t>
    </rPh>
    <rPh sb="26" eb="28">
      <t>レンゴウ</t>
    </rPh>
    <rPh sb="44" eb="46">
      <t>サンカ</t>
    </rPh>
    <phoneticPr fontId="3"/>
  </si>
  <si>
    <r>
      <t>MIÉP</t>
    </r>
    <r>
      <rPr>
        <sz val="11"/>
        <color theme="1"/>
        <rFont val="ＭＳ Ｐゴシック"/>
        <family val="3"/>
        <charset val="128"/>
      </rPr>
      <t>と</t>
    </r>
    <r>
      <rPr>
        <sz val="11"/>
        <color theme="1"/>
        <rFont val="Times New Roman"/>
        <family val="1"/>
      </rPr>
      <t>Jobbik</t>
    </r>
    <r>
      <rPr>
        <sz val="11"/>
        <color theme="1"/>
        <rFont val="ＭＳ Ｐゴシック"/>
        <family val="3"/>
        <charset val="128"/>
      </rPr>
      <t>（</t>
    </r>
    <r>
      <rPr>
        <sz val="11"/>
        <color theme="1"/>
        <rFont val="Times New Roman"/>
        <family val="1"/>
      </rPr>
      <t xml:space="preserve">Jobbik Magyarországért Mozgalom </t>
    </r>
    <r>
      <rPr>
        <sz val="11"/>
        <color theme="1"/>
        <rFont val="ＭＳ Ｐゴシック"/>
        <family val="3"/>
        <charset val="128"/>
      </rPr>
      <t>ヨッビク・ハンガリーのための運動）との実質的な選挙連合で、後者は</t>
    </r>
    <r>
      <rPr>
        <sz val="11"/>
        <color theme="1"/>
        <rFont val="Times New Roman"/>
        <family val="1"/>
      </rPr>
      <t>Jobbik</t>
    </r>
    <r>
      <rPr>
        <sz val="11"/>
        <color theme="1"/>
        <rFont val="ＭＳ Ｐゴシック"/>
        <family val="3"/>
        <charset val="128"/>
      </rPr>
      <t>（</t>
    </r>
    <r>
      <rPr>
        <sz val="11"/>
        <color theme="1"/>
        <rFont val="Times New Roman"/>
        <family val="1"/>
      </rPr>
      <t xml:space="preserve">Jobboldali Ifjúsági közösség </t>
    </r>
    <r>
      <rPr>
        <sz val="11"/>
        <color theme="1"/>
        <rFont val="ＭＳ Ｐゴシック"/>
        <family val="3"/>
        <charset val="128"/>
      </rPr>
      <t>右翼青年共同体）なる極右青年組織の設立した政党</t>
    </r>
    <rPh sb="58" eb="60">
      <t>ウンドウ</t>
    </rPh>
    <rPh sb="63" eb="66">
      <t>ジッシツテキ</t>
    </rPh>
    <rPh sb="67" eb="69">
      <t>センキョ</t>
    </rPh>
    <rPh sb="69" eb="71">
      <t>レンゴウ</t>
    </rPh>
    <rPh sb="73" eb="75">
      <t>コウシャ</t>
    </rPh>
    <rPh sb="112" eb="114">
      <t>ウヨク</t>
    </rPh>
    <rPh sb="114" eb="116">
      <t>セイネン</t>
    </rPh>
    <rPh sb="116" eb="119">
      <t>キョウドウタイ</t>
    </rPh>
    <rPh sb="122" eb="124">
      <t>キョクウ</t>
    </rPh>
    <rPh sb="124" eb="126">
      <t>セイネン</t>
    </rPh>
    <rPh sb="126" eb="128">
      <t>ソシキ</t>
    </rPh>
    <rPh sb="129" eb="131">
      <t>セツリツ</t>
    </rPh>
    <rPh sb="133" eb="135">
      <t>セイトウ</t>
    </rPh>
    <phoneticPr fontId="3"/>
  </si>
  <si>
    <r>
      <t>パロディ政党。</t>
    </r>
    <r>
      <rPr>
        <sz val="11"/>
        <color theme="1"/>
        <rFont val="Times New Roman"/>
        <family val="1"/>
      </rPr>
      <t>2016</t>
    </r>
    <r>
      <rPr>
        <sz val="11"/>
        <color theme="1"/>
        <rFont val="ＭＳ Ｐ明朝"/>
        <family val="1"/>
        <charset val="128"/>
      </rPr>
      <t>年の</t>
    </r>
    <r>
      <rPr>
        <sz val="11"/>
        <color theme="1"/>
        <rFont val="Times New Roman"/>
        <family val="1"/>
      </rPr>
      <t>EU</t>
    </r>
    <r>
      <rPr>
        <sz val="11"/>
        <color theme="1"/>
        <rFont val="ＭＳ Ｐ明朝"/>
        <family val="1"/>
        <charset val="128"/>
      </rPr>
      <t>難民受入割当の是非を問う国民投票に対する「馬鹿な問いには馬鹿な答えを」キャンペーンや、</t>
    </r>
    <r>
      <rPr>
        <sz val="11"/>
        <color theme="1"/>
        <rFont val="Times New Roman"/>
        <family val="1"/>
      </rPr>
      <t>2017</t>
    </r>
    <r>
      <rPr>
        <sz val="11"/>
        <color theme="1"/>
        <rFont val="ＭＳ Ｐ明朝"/>
        <family val="1"/>
        <charset val="128"/>
      </rPr>
      <t>年の政府の「ブリュッセルを止めよう」キャンペーンに対する「ブリュッセルを止めようを止めよう」キャンペーンなどで耳目を集めた</t>
    </r>
    <rPh sb="4" eb="6">
      <t>セイトウ</t>
    </rPh>
    <rPh sb="11" eb="12">
      <t>ネン</t>
    </rPh>
    <rPh sb="15" eb="17">
      <t>ナンミン</t>
    </rPh>
    <rPh sb="17" eb="19">
      <t>ウケイレ</t>
    </rPh>
    <rPh sb="19" eb="21">
      <t>ワリアテ</t>
    </rPh>
    <rPh sb="22" eb="24">
      <t>ゼヒ</t>
    </rPh>
    <rPh sb="25" eb="26">
      <t>ト</t>
    </rPh>
    <rPh sb="27" eb="29">
      <t>コクミン</t>
    </rPh>
    <rPh sb="29" eb="31">
      <t>トウヒョウ</t>
    </rPh>
    <rPh sb="32" eb="33">
      <t>タイ</t>
    </rPh>
    <rPh sb="36" eb="38">
      <t>バカ</t>
    </rPh>
    <rPh sb="39" eb="40">
      <t>ト</t>
    </rPh>
    <rPh sb="43" eb="45">
      <t>バカ</t>
    </rPh>
    <rPh sb="46" eb="47">
      <t>コタエ</t>
    </rPh>
    <rPh sb="62" eb="63">
      <t>ネン</t>
    </rPh>
    <rPh sb="64" eb="66">
      <t>セイフ</t>
    </rPh>
    <rPh sb="75" eb="76">
      <t>ト</t>
    </rPh>
    <rPh sb="87" eb="88">
      <t>タイ</t>
    </rPh>
    <rPh sb="98" eb="99">
      <t>ト</t>
    </rPh>
    <rPh sb="103" eb="104">
      <t>ト</t>
    </rPh>
    <rPh sb="117" eb="119">
      <t>ジモク</t>
    </rPh>
    <rPh sb="120" eb="121">
      <t>アツ</t>
    </rPh>
    <phoneticPr fontId="3"/>
  </si>
  <si>
    <r>
      <t>かつての</t>
    </r>
    <r>
      <rPr>
        <sz val="11"/>
        <color theme="1"/>
        <rFont val="Times New Roman"/>
        <family val="1"/>
      </rPr>
      <t>SzDS</t>
    </r>
    <r>
      <rPr>
        <sz val="11"/>
        <color theme="1"/>
        <rFont val="ＭＳ Ｐ明朝"/>
        <family val="1"/>
        <charset val="128"/>
      </rPr>
      <t>ｚ党首</t>
    </r>
    <r>
      <rPr>
        <sz val="11"/>
        <color theme="1"/>
        <rFont val="Times New Roman"/>
        <family val="1"/>
      </rPr>
      <t>Fodor Gábor</t>
    </r>
    <r>
      <rPr>
        <sz val="11"/>
        <color theme="1"/>
        <rFont val="ＭＳ Ｐ明朝"/>
        <family val="1"/>
        <charset val="128"/>
      </rPr>
      <t>が設立</t>
    </r>
    <rPh sb="9" eb="11">
      <t>トウシュ</t>
    </rPh>
    <rPh sb="23" eb="25">
      <t>セツリツ</t>
    </rPh>
    <phoneticPr fontId="3"/>
  </si>
  <si>
    <r>
      <t>*2014</t>
    </r>
    <r>
      <rPr>
        <sz val="11"/>
        <color theme="1"/>
        <rFont val="ＭＳ Ｐ明朝"/>
        <family val="1"/>
        <charset val="128"/>
      </rPr>
      <t>年選挙では</t>
    </r>
    <r>
      <rPr>
        <sz val="11"/>
        <color theme="1"/>
        <rFont val="Times New Roman"/>
        <family val="1"/>
      </rPr>
      <t>MSZP</t>
    </r>
    <r>
      <rPr>
        <sz val="11"/>
        <color theme="1"/>
        <rFont val="ＭＳ Ｐ明朝"/>
        <family val="1"/>
        <charset val="128"/>
      </rPr>
      <t>などとの中道左派選挙連合に参加（</t>
    </r>
    <r>
      <rPr>
        <sz val="11"/>
        <color theme="1"/>
        <rFont val="Times New Roman"/>
        <family val="1"/>
      </rPr>
      <t>1</t>
    </r>
    <r>
      <rPr>
        <sz val="11"/>
        <color theme="1"/>
        <rFont val="ＭＳ Ｐ明朝"/>
        <family val="1"/>
        <charset val="128"/>
      </rPr>
      <t>議席獲得、無所属）。</t>
    </r>
    <r>
      <rPr>
        <sz val="11"/>
        <color theme="1"/>
        <rFont val="Times New Roman"/>
        <family val="1"/>
      </rPr>
      <t>2018</t>
    </r>
    <r>
      <rPr>
        <sz val="11"/>
        <color theme="1"/>
        <rFont val="ＭＳ Ｐ明朝"/>
        <family val="1"/>
        <charset val="128"/>
      </rPr>
      <t>年選挙では</t>
    </r>
    <r>
      <rPr>
        <sz val="11"/>
        <color theme="1"/>
        <rFont val="Times New Roman"/>
        <family val="1"/>
      </rPr>
      <t>MSZP-PM</t>
    </r>
    <r>
      <rPr>
        <sz val="11"/>
        <color theme="1"/>
        <rFont val="ＭＳ Ｐ明朝"/>
        <family val="1"/>
        <charset val="128"/>
      </rPr>
      <t>選挙連合に参加（</t>
    </r>
    <r>
      <rPr>
        <sz val="11"/>
        <color theme="1"/>
        <rFont val="Times New Roman"/>
        <family val="1"/>
      </rPr>
      <t>1</t>
    </r>
    <r>
      <rPr>
        <sz val="11"/>
        <color theme="1"/>
        <rFont val="ＭＳ Ｐ明朝"/>
        <family val="1"/>
        <charset val="128"/>
      </rPr>
      <t>議席獲得、</t>
    </r>
    <r>
      <rPr>
        <sz val="11"/>
        <color theme="1"/>
        <rFont val="Times New Roman"/>
        <family val="1"/>
      </rPr>
      <t>PM</t>
    </r>
    <r>
      <rPr>
        <sz val="11"/>
        <color theme="1"/>
        <rFont val="ＭＳ Ｐ明朝"/>
        <family val="1"/>
        <charset val="128"/>
      </rPr>
      <t>会派に参加）</t>
    </r>
    <rPh sb="5" eb="6">
      <t>ネン</t>
    </rPh>
    <rPh sb="6" eb="8">
      <t>センキョ</t>
    </rPh>
    <rPh sb="18" eb="22">
      <t>チュウドウサハ</t>
    </rPh>
    <rPh sb="22" eb="24">
      <t>センキョ</t>
    </rPh>
    <rPh sb="24" eb="26">
      <t>レンゴウ</t>
    </rPh>
    <rPh sb="27" eb="29">
      <t>サンカ</t>
    </rPh>
    <rPh sb="31" eb="33">
      <t>ギセキ</t>
    </rPh>
    <rPh sb="33" eb="35">
      <t>カクトク</t>
    </rPh>
    <rPh sb="36" eb="39">
      <t>ムショゾク</t>
    </rPh>
    <rPh sb="45" eb="46">
      <t>ネン</t>
    </rPh>
    <rPh sb="46" eb="48">
      <t>センキョ</t>
    </rPh>
    <rPh sb="57" eb="59">
      <t>センキョ</t>
    </rPh>
    <rPh sb="59" eb="61">
      <t>レンゴウ</t>
    </rPh>
    <rPh sb="62" eb="64">
      <t>サンカ</t>
    </rPh>
    <rPh sb="66" eb="68">
      <t>ギセキ</t>
    </rPh>
    <rPh sb="68" eb="70">
      <t>カクトク</t>
    </rPh>
    <rPh sb="73" eb="75">
      <t>カイハ</t>
    </rPh>
    <rPh sb="76" eb="78">
      <t>サンカ</t>
    </rPh>
    <phoneticPr fontId="3"/>
  </si>
  <si>
    <r>
      <rPr>
        <sz val="11"/>
        <color theme="1"/>
        <rFont val="ＭＳ Ｐ明朝"/>
        <family val="1"/>
        <charset val="128"/>
      </rPr>
      <t>（</t>
    </r>
    <r>
      <rPr>
        <sz val="11"/>
        <color theme="1"/>
        <rFont val="Times New Roman"/>
        <family val="1"/>
      </rPr>
      <t>German) Landesselbstverwaltung der Ungarndeutschen</t>
    </r>
    <phoneticPr fontId="3"/>
  </si>
  <si>
    <r>
      <rPr>
        <sz val="11"/>
        <color theme="1"/>
        <rFont val="Times New Roman"/>
        <family val="1"/>
      </rPr>
      <t>2017</t>
    </r>
    <r>
      <rPr>
        <sz val="11"/>
        <color theme="1"/>
        <rFont val="ＭＳ Ｐ明朝"/>
        <family val="1"/>
        <charset val="128"/>
      </rPr>
      <t>年にブダペシュトのオリンピック開催地立候補に反対する住民投票運動を組織</t>
    </r>
    <rPh sb="4" eb="5">
      <t>ネン</t>
    </rPh>
    <rPh sb="19" eb="21">
      <t>カイサイ</t>
    </rPh>
    <rPh sb="21" eb="22">
      <t>チ</t>
    </rPh>
    <rPh sb="22" eb="25">
      <t>リッコウホ</t>
    </rPh>
    <rPh sb="26" eb="28">
      <t>ハンタイ</t>
    </rPh>
    <rPh sb="30" eb="32">
      <t>ジュウミン</t>
    </rPh>
    <rPh sb="32" eb="34">
      <t>トウヒョウ</t>
    </rPh>
    <rPh sb="34" eb="36">
      <t>ウンドウ</t>
    </rPh>
    <rPh sb="37" eb="39">
      <t>ソシキ</t>
    </rPh>
    <phoneticPr fontId="3"/>
  </si>
  <si>
    <r>
      <t>MSZMP</t>
    </r>
    <r>
      <rPr>
        <sz val="11"/>
        <color theme="1"/>
        <rFont val="ＭＳ Ｐゴシック"/>
        <family val="3"/>
        <charset val="128"/>
      </rPr>
      <t>（エム・エス・エム・ぺー）</t>
    </r>
    <phoneticPr fontId="3"/>
  </si>
  <si>
    <r>
      <t>MKP</t>
    </r>
    <r>
      <rPr>
        <sz val="11"/>
        <color theme="1"/>
        <rFont val="ＭＳ Ｐゴシック"/>
        <family val="3"/>
        <charset val="128"/>
      </rPr>
      <t>（共産党）→</t>
    </r>
    <r>
      <rPr>
        <sz val="11"/>
        <color theme="1"/>
        <rFont val="Times New Roman"/>
        <family val="1"/>
      </rPr>
      <t>1948</t>
    </r>
    <r>
      <rPr>
        <sz val="11"/>
        <color theme="1"/>
        <rFont val="ＭＳ Ｐゴシック"/>
        <family val="3"/>
        <charset val="128"/>
      </rPr>
      <t>：</t>
    </r>
    <r>
      <rPr>
        <sz val="11"/>
        <color theme="1"/>
        <rFont val="Times New Roman"/>
        <family val="1"/>
      </rPr>
      <t>MDP</t>
    </r>
    <r>
      <rPr>
        <sz val="11"/>
        <color theme="1"/>
        <rFont val="ＭＳ Ｐゴシック"/>
        <family val="3"/>
        <charset val="128"/>
      </rPr>
      <t>（勤労者党）→</t>
    </r>
    <r>
      <rPr>
        <sz val="11"/>
        <color theme="1"/>
        <rFont val="Times New Roman"/>
        <family val="1"/>
      </rPr>
      <t>1956</t>
    </r>
    <r>
      <rPr>
        <sz val="11"/>
        <color theme="1"/>
        <rFont val="ＭＳ Ｐゴシック"/>
        <family val="3"/>
        <charset val="128"/>
      </rPr>
      <t>：</t>
    </r>
    <r>
      <rPr>
        <sz val="11"/>
        <color theme="1"/>
        <rFont val="Times New Roman"/>
        <family val="1"/>
      </rPr>
      <t>MSZMP</t>
    </r>
    <r>
      <rPr>
        <sz val="11"/>
        <color theme="1"/>
        <rFont val="ＭＳ Ｐゴシック"/>
        <family val="3"/>
        <charset val="128"/>
      </rPr>
      <t>→</t>
    </r>
    <r>
      <rPr>
        <sz val="11"/>
        <color theme="1"/>
        <rFont val="Times New Roman"/>
        <family val="1"/>
      </rPr>
      <t>1989</t>
    </r>
    <r>
      <rPr>
        <sz val="11"/>
        <color theme="1"/>
        <rFont val="ＭＳ Ｐゴシック"/>
        <family val="3"/>
        <charset val="128"/>
      </rPr>
      <t>：改革派主導で行われた</t>
    </r>
    <r>
      <rPr>
        <sz val="11"/>
        <color theme="1"/>
        <rFont val="Times New Roman"/>
        <family val="1"/>
      </rPr>
      <t>MSZP</t>
    </r>
    <r>
      <rPr>
        <sz val="11"/>
        <color theme="1"/>
        <rFont val="ＭＳ Ｐゴシック"/>
        <family val="3"/>
        <charset val="128"/>
      </rPr>
      <t>への改組に際して、保守派が旧党名を継承した政党を設立</t>
    </r>
    <rPh sb="4" eb="7">
      <t>キョウサントウ</t>
    </rPh>
    <rPh sb="18" eb="21">
      <t>キンロウシャ</t>
    </rPh>
    <rPh sb="21" eb="22">
      <t>トウ</t>
    </rPh>
    <rPh sb="40" eb="43">
      <t>カイカクハ</t>
    </rPh>
    <rPh sb="43" eb="45">
      <t>シュドウ</t>
    </rPh>
    <rPh sb="46" eb="47">
      <t>オコナ</t>
    </rPh>
    <rPh sb="56" eb="58">
      <t>カイソ</t>
    </rPh>
    <rPh sb="59" eb="60">
      <t>サイ</t>
    </rPh>
    <rPh sb="63" eb="66">
      <t>ホシュハ</t>
    </rPh>
    <rPh sb="67" eb="70">
      <t>キュウトウメイ</t>
    </rPh>
    <rPh sb="71" eb="73">
      <t>ケイショウ</t>
    </rPh>
    <rPh sb="75" eb="77">
      <t>セイトウ</t>
    </rPh>
    <rPh sb="78" eb="80">
      <t>セツリツ</t>
    </rPh>
    <phoneticPr fontId="3"/>
  </si>
  <si>
    <r>
      <t>→</t>
    </r>
    <r>
      <rPr>
        <sz val="11"/>
        <color theme="1"/>
        <rFont val="Times New Roman"/>
        <family val="1"/>
      </rPr>
      <t>1993</t>
    </r>
    <r>
      <rPr>
        <sz val="11"/>
        <color theme="1"/>
        <rFont val="ＭＳ Ｐゴシック"/>
        <family val="3"/>
        <charset val="128"/>
      </rPr>
      <t>改称：</t>
    </r>
    <r>
      <rPr>
        <sz val="11"/>
        <color theme="1"/>
        <rFont val="Times New Roman"/>
        <family val="1"/>
      </rPr>
      <t>Munkáspárt</t>
    </r>
    <rPh sb="5" eb="7">
      <t>カイショウ</t>
    </rPh>
    <phoneticPr fontId="3"/>
  </si>
  <si>
    <r>
      <t>→</t>
    </r>
    <r>
      <rPr>
        <sz val="11"/>
        <color theme="1"/>
        <rFont val="Times New Roman"/>
        <family val="1"/>
      </rPr>
      <t>1993</t>
    </r>
    <r>
      <rPr>
        <sz val="11"/>
        <color theme="1"/>
        <rFont val="ＭＳ Ｐゴシック"/>
        <family val="3"/>
        <charset val="128"/>
      </rPr>
      <t>改称に際し旧党名で分離政党（</t>
    </r>
    <r>
      <rPr>
        <sz val="11"/>
        <color theme="1"/>
        <rFont val="Times New Roman"/>
        <family val="1"/>
      </rPr>
      <t>MSZMP</t>
    </r>
    <r>
      <rPr>
        <sz val="11"/>
        <color theme="1"/>
        <rFont val="ＭＳ Ｐゴシック"/>
        <family val="3"/>
        <charset val="128"/>
      </rPr>
      <t>）が作られたが、同党は</t>
    </r>
    <r>
      <rPr>
        <sz val="11"/>
        <color theme="1"/>
        <rFont val="Times New Roman"/>
        <family val="1"/>
      </rPr>
      <t>1994</t>
    </r>
    <r>
      <rPr>
        <sz val="11"/>
        <color theme="1"/>
        <rFont val="ＭＳ Ｐゴシック"/>
        <family val="3"/>
        <charset val="128"/>
      </rPr>
      <t>年、</t>
    </r>
    <r>
      <rPr>
        <sz val="11"/>
        <color theme="1"/>
        <rFont val="Times New Roman"/>
        <family val="1"/>
      </rPr>
      <t>1998</t>
    </r>
    <r>
      <rPr>
        <sz val="11"/>
        <color theme="1"/>
        <rFont val="ＭＳ Ｐゴシック"/>
        <family val="3"/>
        <charset val="128"/>
      </rPr>
      <t>年選挙で個人区に一人の候補を立てたにとどまった</t>
    </r>
    <rPh sb="5" eb="7">
      <t>カイショウ</t>
    </rPh>
    <rPh sb="8" eb="9">
      <t>サイ</t>
    </rPh>
    <rPh sb="10" eb="13">
      <t>キュウトウメイ</t>
    </rPh>
    <rPh sb="14" eb="16">
      <t>ブンリ</t>
    </rPh>
    <rPh sb="16" eb="18">
      <t>セイトウ</t>
    </rPh>
    <rPh sb="26" eb="27">
      <t>ツク</t>
    </rPh>
    <rPh sb="32" eb="34">
      <t>ドウトウ</t>
    </rPh>
    <rPh sb="39" eb="40">
      <t>ネン</t>
    </rPh>
    <rPh sb="45" eb="46">
      <t>ネン</t>
    </rPh>
    <rPh sb="46" eb="48">
      <t>センキョ</t>
    </rPh>
    <rPh sb="49" eb="51">
      <t>コジン</t>
    </rPh>
    <rPh sb="51" eb="52">
      <t>ク</t>
    </rPh>
    <rPh sb="53" eb="55">
      <t>ヒトリ</t>
    </rPh>
    <rPh sb="56" eb="58">
      <t>コウホ</t>
    </rPh>
    <rPh sb="59" eb="60">
      <t>タ</t>
    </rPh>
    <phoneticPr fontId="3"/>
  </si>
  <si>
    <r>
      <t>MSZP</t>
    </r>
    <r>
      <rPr>
        <sz val="11"/>
        <color theme="1"/>
        <rFont val="ＭＳ Ｐゴシック"/>
        <family val="3"/>
        <charset val="128"/>
      </rPr>
      <t>（エム・エス・ペー）</t>
    </r>
    <phoneticPr fontId="3"/>
  </si>
  <si>
    <r>
      <t>MSZMP</t>
    </r>
    <r>
      <rPr>
        <sz val="11"/>
        <color theme="1"/>
        <rFont val="ＭＳ Ｐゴシック"/>
        <family val="3"/>
        <charset val="128"/>
      </rPr>
      <t>改革派</t>
    </r>
    <rPh sb="5" eb="8">
      <t>カイカクハ</t>
    </rPh>
    <phoneticPr fontId="3"/>
  </si>
  <si>
    <r>
      <t>*2014</t>
    </r>
    <r>
      <rPr>
        <sz val="11"/>
        <color theme="1"/>
        <rFont val="ＭＳ Ｐ明朝"/>
        <family val="1"/>
        <charset val="128"/>
      </rPr>
      <t>年選挙において</t>
    </r>
    <r>
      <rPr>
        <sz val="11"/>
        <color theme="1"/>
        <rFont val="Times New Roman"/>
        <family val="1"/>
      </rPr>
      <t>Fidesz</t>
    </r>
    <r>
      <rPr>
        <sz val="11"/>
        <color theme="1"/>
        <rFont val="ＭＳ Ｐ明朝"/>
        <family val="1"/>
        <charset val="128"/>
      </rPr>
      <t>政権の</t>
    </r>
    <r>
      <rPr>
        <sz val="11"/>
        <color theme="1"/>
        <rFont val="Times New Roman"/>
        <family val="1"/>
      </rPr>
      <t>3</t>
    </r>
    <r>
      <rPr>
        <sz val="11"/>
        <color theme="1"/>
        <rFont val="ＭＳ Ｐ明朝"/>
        <family val="1"/>
        <charset val="128"/>
      </rPr>
      <t>分の</t>
    </r>
    <r>
      <rPr>
        <sz val="11"/>
        <color theme="1"/>
        <rFont val="Times New Roman"/>
        <family val="1"/>
      </rPr>
      <t>2</t>
    </r>
    <r>
      <rPr>
        <sz val="11"/>
        <color theme="1"/>
        <rFont val="ＭＳ Ｐ明朝"/>
        <family val="1"/>
        <charset val="128"/>
      </rPr>
      <t>多数派の再現を阻止すべく、中道左派</t>
    </r>
    <r>
      <rPr>
        <sz val="11"/>
        <color theme="1"/>
        <rFont val="Times New Roman"/>
        <family val="1"/>
      </rPr>
      <t>5</t>
    </r>
    <r>
      <rPr>
        <sz val="11"/>
        <color theme="1"/>
        <rFont val="ＭＳ Ｐ明朝"/>
        <family val="1"/>
        <charset val="128"/>
      </rPr>
      <t>党が小選挙区・比例区にわたる包括的な選挙連合を組んだが、所期の目的は果たせず、同年の欧州議会選挙では（比例代表制のため）解消された</t>
    </r>
    <rPh sb="5" eb="6">
      <t>ネン</t>
    </rPh>
    <rPh sb="6" eb="8">
      <t>センキョ</t>
    </rPh>
    <rPh sb="18" eb="20">
      <t>セイケン</t>
    </rPh>
    <rPh sb="22" eb="23">
      <t>ブン</t>
    </rPh>
    <rPh sb="25" eb="28">
      <t>タスウハ</t>
    </rPh>
    <rPh sb="29" eb="31">
      <t>サイゲン</t>
    </rPh>
    <rPh sb="32" eb="34">
      <t>ソシ</t>
    </rPh>
    <rPh sb="38" eb="42">
      <t>チュウドウサハ</t>
    </rPh>
    <rPh sb="43" eb="44">
      <t>トウ</t>
    </rPh>
    <rPh sb="45" eb="49">
      <t>ショウセンキョク</t>
    </rPh>
    <rPh sb="50" eb="53">
      <t>ヒレイク</t>
    </rPh>
    <rPh sb="57" eb="60">
      <t>ホウカツテキ</t>
    </rPh>
    <rPh sb="61" eb="63">
      <t>センキョ</t>
    </rPh>
    <rPh sb="63" eb="65">
      <t>レンゴウ</t>
    </rPh>
    <rPh sb="66" eb="67">
      <t>ク</t>
    </rPh>
    <rPh sb="71" eb="73">
      <t>ショキ</t>
    </rPh>
    <rPh sb="74" eb="76">
      <t>モクテキ</t>
    </rPh>
    <rPh sb="77" eb="78">
      <t>ハ</t>
    </rPh>
    <rPh sb="82" eb="84">
      <t>ドウネン</t>
    </rPh>
    <rPh sb="85" eb="87">
      <t>オウシュウ</t>
    </rPh>
    <rPh sb="87" eb="89">
      <t>ギカイ</t>
    </rPh>
    <rPh sb="89" eb="91">
      <t>センキョ</t>
    </rPh>
    <rPh sb="103" eb="105">
      <t>カイショウ</t>
    </rPh>
    <phoneticPr fontId="3"/>
  </si>
  <si>
    <r>
      <t>選挙連合（</t>
    </r>
    <r>
      <rPr>
        <sz val="11"/>
        <color theme="1"/>
        <rFont val="Times New Roman"/>
        <family val="1"/>
      </rPr>
      <t>MSzP</t>
    </r>
    <r>
      <rPr>
        <sz val="11"/>
        <color theme="1"/>
        <rFont val="ＭＳ Ｐゴシック"/>
        <family val="3"/>
        <charset val="128"/>
      </rPr>
      <t>および</t>
    </r>
    <r>
      <rPr>
        <sz val="11"/>
        <color theme="1"/>
        <rFont val="Times New Roman"/>
        <family val="1"/>
      </rPr>
      <t>PM</t>
    </r>
    <r>
      <rPr>
        <sz val="11"/>
        <color theme="1"/>
        <rFont val="ＭＳ Ｐゴシック"/>
        <family val="3"/>
        <charset val="128"/>
      </rPr>
      <t>も参照）</t>
    </r>
    <rPh sb="0" eb="2">
      <t>センキョ</t>
    </rPh>
    <rPh sb="2" eb="4">
      <t>レンゴウ</t>
    </rPh>
    <rPh sb="15" eb="17">
      <t>サンショウ</t>
    </rPh>
    <phoneticPr fontId="3"/>
  </si>
  <si>
    <r>
      <t>MSZDP</t>
    </r>
    <r>
      <rPr>
        <sz val="11"/>
        <color theme="1"/>
        <rFont val="ＭＳ Ｐゴシック"/>
        <family val="3"/>
        <charset val="128"/>
      </rPr>
      <t>（エム・エス・デー・ペー）</t>
    </r>
    <phoneticPr fontId="3"/>
  </si>
  <si>
    <r>
      <t>歴史的政党：</t>
    </r>
    <r>
      <rPr>
        <sz val="11"/>
        <color theme="1"/>
        <rFont val="Times New Roman"/>
        <family val="1"/>
      </rPr>
      <t>1890-</t>
    </r>
    <rPh sb="0" eb="3">
      <t>レキシテキ</t>
    </rPh>
    <rPh sb="3" eb="5">
      <t>セイトウ</t>
    </rPh>
    <phoneticPr fontId="3"/>
  </si>
  <si>
    <r>
      <t>→</t>
    </r>
    <r>
      <rPr>
        <sz val="11"/>
        <color theme="1"/>
        <rFont val="Times New Roman"/>
        <family val="1"/>
      </rPr>
      <t>1989-90</t>
    </r>
    <r>
      <rPr>
        <sz val="11"/>
        <color theme="1"/>
        <rFont val="ＭＳ Ｐゴシック"/>
        <family val="3"/>
        <charset val="128"/>
      </rPr>
      <t>分離：</t>
    </r>
    <r>
      <rPr>
        <sz val="11"/>
        <color theme="1"/>
        <rFont val="Times New Roman"/>
        <family val="1"/>
      </rPr>
      <t>SZDP</t>
    </r>
    <r>
      <rPr>
        <sz val="11"/>
        <color theme="1"/>
        <rFont val="ＭＳ Ｐゴシック"/>
        <family val="3"/>
        <charset val="128"/>
      </rPr>
      <t>、等</t>
    </r>
    <rPh sb="8" eb="10">
      <t>ブンリ</t>
    </rPh>
    <rPh sb="16" eb="17">
      <t>トウ</t>
    </rPh>
    <phoneticPr fontId="3"/>
  </si>
  <si>
    <r>
      <t>1989-1990</t>
    </r>
    <r>
      <rPr>
        <sz val="11"/>
        <color theme="1"/>
        <rFont val="ＭＳ Ｐゴシック"/>
        <family val="3"/>
        <charset val="128"/>
      </rPr>
      <t xml:space="preserve">年の党再建過程の紛争から複数に分裂
</t>
    </r>
    <r>
      <rPr>
        <sz val="11"/>
        <color theme="1"/>
        <rFont val="Times New Roman"/>
        <family val="1"/>
      </rPr>
      <t>*2002</t>
    </r>
    <r>
      <rPr>
        <sz val="11"/>
        <color theme="1"/>
        <rFont val="ＭＳ Ｐゴシック"/>
        <family val="3"/>
        <charset val="128"/>
      </rPr>
      <t>年以降は</t>
    </r>
    <r>
      <rPr>
        <sz val="11"/>
        <color theme="1"/>
        <rFont val="Times New Roman"/>
        <family val="1"/>
      </rPr>
      <t>MSZP</t>
    </r>
    <r>
      <rPr>
        <sz val="11"/>
        <color theme="1"/>
        <rFont val="ＭＳ Ｐゴシック"/>
        <family val="3"/>
        <charset val="128"/>
      </rPr>
      <t>のリストに参加（個人区でも同党との共通候補として参加）</t>
    </r>
    <rPh sb="9" eb="10">
      <t>ネン</t>
    </rPh>
    <rPh sb="11" eb="14">
      <t>トウサイケン</t>
    </rPh>
    <rPh sb="14" eb="16">
      <t>カテイ</t>
    </rPh>
    <rPh sb="17" eb="19">
      <t>フンソウ</t>
    </rPh>
    <rPh sb="21" eb="23">
      <t>フクスウ</t>
    </rPh>
    <rPh sb="24" eb="26">
      <t>ブンレツ</t>
    </rPh>
    <rPh sb="32" eb="35">
      <t>ネンイコウ</t>
    </rPh>
    <rPh sb="45" eb="47">
      <t>サンカ</t>
    </rPh>
    <rPh sb="48" eb="50">
      <t>コジン</t>
    </rPh>
    <rPh sb="50" eb="51">
      <t>ク</t>
    </rPh>
    <rPh sb="53" eb="55">
      <t>ドウトウ</t>
    </rPh>
    <rPh sb="57" eb="59">
      <t>キョウツウ</t>
    </rPh>
    <rPh sb="59" eb="61">
      <t>コウホ</t>
    </rPh>
    <rPh sb="64" eb="66">
      <t>サンカ</t>
    </rPh>
    <phoneticPr fontId="3"/>
  </si>
  <si>
    <r>
      <t>MSZMP</t>
    </r>
    <r>
      <rPr>
        <sz val="11"/>
        <color theme="1"/>
        <rFont val="ＭＳ Ｐゴシック"/>
        <family val="3"/>
        <charset val="128"/>
      </rPr>
      <t>保守派→</t>
    </r>
    <r>
      <rPr>
        <sz val="11"/>
        <color theme="1"/>
        <rFont val="Times New Roman"/>
        <family val="1"/>
      </rPr>
      <t>1989</t>
    </r>
    <r>
      <rPr>
        <sz val="11"/>
        <color theme="1"/>
        <rFont val="ＭＳ Ｐゴシック"/>
        <family val="3"/>
        <charset val="128"/>
      </rPr>
      <t>：同党名を継承→</t>
    </r>
    <r>
      <rPr>
        <sz val="11"/>
        <color theme="1"/>
        <rFont val="Times New Roman"/>
        <family val="1"/>
      </rPr>
      <t>1993</t>
    </r>
    <r>
      <rPr>
        <sz val="11"/>
        <color theme="1"/>
        <rFont val="ＭＳ Ｐゴシック"/>
        <family val="3"/>
        <charset val="128"/>
      </rPr>
      <t>：改称</t>
    </r>
    <rPh sb="5" eb="8">
      <t>ホシュハ</t>
    </rPh>
    <rPh sb="14" eb="16">
      <t>ドウトウ</t>
    </rPh>
    <rPh sb="16" eb="17">
      <t>メイ</t>
    </rPh>
    <rPh sb="18" eb="20">
      <t>ケイショウ</t>
    </rPh>
    <rPh sb="26" eb="28">
      <t>カイショウ</t>
    </rPh>
    <phoneticPr fontId="3"/>
  </si>
  <si>
    <r>
      <t>→</t>
    </r>
    <r>
      <rPr>
        <sz val="11"/>
        <color theme="1"/>
        <rFont val="Times New Roman"/>
        <family val="1"/>
      </rPr>
      <t>2006</t>
    </r>
    <r>
      <rPr>
        <sz val="11"/>
        <color theme="1"/>
        <rFont val="ＭＳ Ｐゴシック"/>
        <family val="3"/>
        <charset val="128"/>
      </rPr>
      <t>分離：</t>
    </r>
    <r>
      <rPr>
        <sz val="11"/>
        <color theme="1"/>
        <rFont val="Times New Roman"/>
        <family val="1"/>
      </rPr>
      <t>Munkáspárt 2006</t>
    </r>
    <rPh sb="5" eb="7">
      <t>ブンリ</t>
    </rPh>
    <phoneticPr fontId="3"/>
  </si>
  <si>
    <r>
      <t xml:space="preserve">Munkáspárt
</t>
    </r>
    <r>
      <rPr>
        <sz val="11"/>
        <color theme="1"/>
        <rFont val="ＭＳ Ｐゴシック"/>
        <family val="3"/>
        <charset val="128"/>
      </rPr>
      <t>→</t>
    </r>
    <r>
      <rPr>
        <sz val="11"/>
        <color theme="1"/>
        <rFont val="Times New Roman"/>
        <family val="1"/>
      </rPr>
      <t>2005</t>
    </r>
    <r>
      <rPr>
        <sz val="11"/>
        <color theme="1"/>
        <rFont val="ＭＳ Ｐゴシック"/>
        <family val="3"/>
        <charset val="128"/>
      </rPr>
      <t>改称：</t>
    </r>
    <r>
      <rPr>
        <sz val="11"/>
        <color theme="1"/>
        <rFont val="Times New Roman"/>
        <family val="1"/>
      </rPr>
      <t>Magyar Kommunista Munkáspárt</t>
    </r>
    <phoneticPr fontId="3"/>
  </si>
  <si>
    <r>
      <t>LMP</t>
    </r>
    <r>
      <rPr>
        <sz val="11"/>
        <color theme="1"/>
        <rFont val="ＭＳ Ｐ明朝"/>
        <family val="1"/>
        <charset val="128"/>
      </rPr>
      <t>から</t>
    </r>
    <r>
      <rPr>
        <sz val="11"/>
        <color theme="1"/>
        <rFont val="Times New Roman"/>
        <family val="1"/>
      </rPr>
      <t>MSzP</t>
    </r>
    <r>
      <rPr>
        <sz val="11"/>
        <color theme="1"/>
        <rFont val="ＭＳ Ｐ明朝"/>
        <family val="1"/>
        <charset val="128"/>
      </rPr>
      <t>などとの連携支持派が分離</t>
    </r>
    <rPh sb="13" eb="15">
      <t>レンケイ</t>
    </rPh>
    <rPh sb="15" eb="18">
      <t>シジハ</t>
    </rPh>
    <rPh sb="19" eb="21">
      <t>ブンリ</t>
    </rPh>
    <phoneticPr fontId="3"/>
  </si>
  <si>
    <r>
      <t>*Együtt</t>
    </r>
    <r>
      <rPr>
        <sz val="11"/>
        <color theme="1"/>
        <rFont val="ＭＳ Ｐ明朝"/>
        <family val="1"/>
        <charset val="128"/>
      </rPr>
      <t>と政党連合を組んで行動を共にしており、</t>
    </r>
    <r>
      <rPr>
        <sz val="11"/>
        <color theme="1"/>
        <rFont val="Times New Roman"/>
        <family val="1"/>
      </rPr>
      <t>2014</t>
    </r>
    <r>
      <rPr>
        <sz val="11"/>
        <color theme="1"/>
        <rFont val="ＭＳ Ｐ明朝"/>
        <family val="1"/>
        <charset val="128"/>
      </rPr>
      <t>年選挙では</t>
    </r>
    <r>
      <rPr>
        <sz val="11"/>
        <color theme="1"/>
        <rFont val="Times New Roman"/>
        <family val="1"/>
      </rPr>
      <t>MSZP</t>
    </r>
    <r>
      <rPr>
        <sz val="11"/>
        <color theme="1"/>
        <rFont val="ＭＳ Ｐ明朝"/>
        <family val="1"/>
        <charset val="128"/>
      </rPr>
      <t>を含む中道左派選挙連合に共に参加し、同年の欧州議会選挙でも</t>
    </r>
    <r>
      <rPr>
        <sz val="11"/>
        <color theme="1"/>
        <rFont val="Times New Roman"/>
        <family val="1"/>
      </rPr>
      <t>Együtt</t>
    </r>
    <r>
      <rPr>
        <sz val="11"/>
        <color theme="1"/>
        <rFont val="ＭＳ Ｐ明朝"/>
        <family val="1"/>
        <charset val="128"/>
      </rPr>
      <t>との選挙連合で参加した</t>
    </r>
    <rPh sb="8" eb="10">
      <t>セイトウ</t>
    </rPh>
    <rPh sb="10" eb="12">
      <t>レンゴウ</t>
    </rPh>
    <rPh sb="13" eb="14">
      <t>ク</t>
    </rPh>
    <rPh sb="16" eb="18">
      <t>コウドウ</t>
    </rPh>
    <rPh sb="19" eb="20">
      <t>トモ</t>
    </rPh>
    <rPh sb="30" eb="31">
      <t>ネン</t>
    </rPh>
    <rPh sb="31" eb="33">
      <t>センキョ</t>
    </rPh>
    <rPh sb="40" eb="41">
      <t>フク</t>
    </rPh>
    <rPh sb="42" eb="44">
      <t>チュウドウ</t>
    </rPh>
    <rPh sb="44" eb="46">
      <t>サハ</t>
    </rPh>
    <rPh sb="46" eb="48">
      <t>センキョ</t>
    </rPh>
    <rPh sb="48" eb="50">
      <t>レンゴウ</t>
    </rPh>
    <rPh sb="51" eb="52">
      <t>トモ</t>
    </rPh>
    <rPh sb="53" eb="55">
      <t>サンカ</t>
    </rPh>
    <rPh sb="57" eb="59">
      <t>ドウネン</t>
    </rPh>
    <rPh sb="60" eb="62">
      <t>オウシュウ</t>
    </rPh>
    <rPh sb="62" eb="64">
      <t>ギカイ</t>
    </rPh>
    <rPh sb="64" eb="66">
      <t>センキョ</t>
    </rPh>
    <rPh sb="76" eb="78">
      <t>センキョ</t>
    </rPh>
    <rPh sb="78" eb="80">
      <t>レンゴウ</t>
    </rPh>
    <rPh sb="81" eb="83">
      <t>サンカ</t>
    </rPh>
    <phoneticPr fontId="3"/>
  </si>
  <si>
    <r>
      <t>地方団体、ショモジ県のための協会（当時のショモジ県議会議長が設立、</t>
    </r>
    <r>
      <rPr>
        <sz val="11"/>
        <color theme="1"/>
        <rFont val="Times New Roman"/>
        <family val="1"/>
      </rPr>
      <t>2006</t>
    </r>
    <r>
      <rPr>
        <sz val="11"/>
        <color theme="1"/>
        <rFont val="ＭＳ Ｐゴシック"/>
        <family val="3"/>
        <charset val="128"/>
      </rPr>
      <t>年選挙時の唯一の候補も同一人物）が設立</t>
    </r>
    <rPh sb="0" eb="2">
      <t>チホウ</t>
    </rPh>
    <rPh sb="2" eb="4">
      <t>ダンタイ</t>
    </rPh>
    <rPh sb="9" eb="10">
      <t>ケン</t>
    </rPh>
    <rPh sb="14" eb="16">
      <t>キョウカイ</t>
    </rPh>
    <rPh sb="17" eb="19">
      <t>トウジ</t>
    </rPh>
    <rPh sb="24" eb="25">
      <t>ケン</t>
    </rPh>
    <rPh sb="25" eb="27">
      <t>ギカイ</t>
    </rPh>
    <rPh sb="27" eb="29">
      <t>ギチョウ</t>
    </rPh>
    <rPh sb="30" eb="32">
      <t>セツリツ</t>
    </rPh>
    <rPh sb="37" eb="38">
      <t>ネン</t>
    </rPh>
    <rPh sb="38" eb="41">
      <t>センキョジ</t>
    </rPh>
    <rPh sb="42" eb="44">
      <t>ユイイツ</t>
    </rPh>
    <rPh sb="45" eb="47">
      <t>コウホ</t>
    </rPh>
    <rPh sb="48" eb="50">
      <t>ドウイツ</t>
    </rPh>
    <rPh sb="50" eb="52">
      <t>ジンブツ</t>
    </rPh>
    <rPh sb="54" eb="56">
      <t>セツリツ</t>
    </rPh>
    <phoneticPr fontId="3"/>
  </si>
  <si>
    <r>
      <t>*2002</t>
    </r>
    <r>
      <rPr>
        <sz val="11"/>
        <color theme="1"/>
        <rFont val="ＭＳ Ｐゴシック"/>
        <family val="3"/>
        <charset val="128"/>
      </rPr>
      <t>年選挙では県議会無所属議員団体（</t>
    </r>
    <r>
      <rPr>
        <sz val="11"/>
        <color theme="1"/>
        <rFont val="Times New Roman"/>
        <family val="1"/>
      </rPr>
      <t>HOME</t>
    </r>
    <r>
      <rPr>
        <sz val="11"/>
        <color theme="1"/>
        <rFont val="ＭＳ Ｐゴシック"/>
        <family val="3"/>
        <charset val="128"/>
      </rPr>
      <t>第三の側面ハンガリーのための協会）を代表して</t>
    </r>
    <r>
      <rPr>
        <sz val="11"/>
        <color theme="1"/>
        <rFont val="Times New Roman"/>
        <family val="1"/>
      </rPr>
      <t>Centrum</t>
    </r>
    <r>
      <rPr>
        <sz val="11"/>
        <color theme="1"/>
        <rFont val="ＭＳ Ｐゴシック"/>
        <family val="3"/>
        <charset val="128"/>
      </rPr>
      <t>のリストに参加したが議席を獲得できず、</t>
    </r>
    <r>
      <rPr>
        <sz val="11"/>
        <color theme="1"/>
        <rFont val="Times New Roman"/>
        <family val="1"/>
      </rPr>
      <t>*2006</t>
    </r>
    <r>
      <rPr>
        <sz val="11"/>
        <color theme="1"/>
        <rFont val="ＭＳ Ｐゴシック"/>
        <family val="3"/>
        <charset val="128"/>
      </rPr>
      <t>年選挙で個人区に唯一人の候補を立て、議席を獲得</t>
    </r>
    <rPh sb="5" eb="6">
      <t>ネン</t>
    </rPh>
    <rPh sb="6" eb="8">
      <t>センキョ</t>
    </rPh>
    <rPh sb="10" eb="11">
      <t>ケン</t>
    </rPh>
    <rPh sb="11" eb="13">
      <t>ギカイ</t>
    </rPh>
    <rPh sb="13" eb="16">
      <t>ムショゾク</t>
    </rPh>
    <rPh sb="16" eb="18">
      <t>ギイン</t>
    </rPh>
    <rPh sb="18" eb="20">
      <t>ダンタイ</t>
    </rPh>
    <rPh sb="25" eb="27">
      <t>ダイサン</t>
    </rPh>
    <rPh sb="28" eb="30">
      <t>ソクメン</t>
    </rPh>
    <rPh sb="39" eb="41">
      <t>キョウカイ</t>
    </rPh>
    <rPh sb="43" eb="45">
      <t>ダイヒョウ</t>
    </rPh>
    <rPh sb="59" eb="61">
      <t>サンカ</t>
    </rPh>
    <rPh sb="64" eb="66">
      <t>ギセキ</t>
    </rPh>
    <rPh sb="67" eb="69">
      <t>カクトク</t>
    </rPh>
    <rPh sb="78" eb="79">
      <t>ネン</t>
    </rPh>
    <rPh sb="79" eb="81">
      <t>センキョ</t>
    </rPh>
    <rPh sb="82" eb="84">
      <t>コジン</t>
    </rPh>
    <rPh sb="84" eb="85">
      <t>ク</t>
    </rPh>
    <rPh sb="86" eb="87">
      <t>タダ</t>
    </rPh>
    <rPh sb="87" eb="89">
      <t>ヒトリ</t>
    </rPh>
    <rPh sb="90" eb="92">
      <t>コウホ</t>
    </rPh>
    <rPh sb="93" eb="94">
      <t>タ</t>
    </rPh>
    <rPh sb="96" eb="98">
      <t>ギセキ</t>
    </rPh>
    <rPh sb="99" eb="101">
      <t>カクトク</t>
    </rPh>
    <phoneticPr fontId="3"/>
  </si>
  <si>
    <r>
      <t>SZDSZ</t>
    </r>
    <r>
      <rPr>
        <sz val="11"/>
        <color theme="1"/>
        <rFont val="ＭＳ Ｐゴシック"/>
        <family val="3"/>
        <charset val="128"/>
      </rPr>
      <t>（エス・デー・エス）</t>
    </r>
    <phoneticPr fontId="3"/>
  </si>
  <si>
    <r>
      <t>民主的反対派→</t>
    </r>
    <r>
      <rPr>
        <sz val="11"/>
        <color theme="1"/>
        <rFont val="Times New Roman"/>
        <family val="1"/>
      </rPr>
      <t>1988.5</t>
    </r>
    <r>
      <rPr>
        <sz val="11"/>
        <color theme="1"/>
        <rFont val="ＭＳ Ｐゴシック"/>
        <family val="3"/>
        <charset val="128"/>
      </rPr>
      <t>：自由イニシアティヴ・ネットワーク→</t>
    </r>
    <r>
      <rPr>
        <sz val="11"/>
        <color theme="1"/>
        <rFont val="Times New Roman"/>
        <family val="1"/>
      </rPr>
      <t>1988.11</t>
    </r>
    <r>
      <rPr>
        <sz val="11"/>
        <color theme="1"/>
        <rFont val="ＭＳ Ｐゴシック"/>
        <family val="3"/>
        <charset val="128"/>
      </rPr>
      <t>：政党化</t>
    </r>
    <rPh sb="0" eb="3">
      <t>ミンシュテキ</t>
    </rPh>
    <rPh sb="3" eb="6">
      <t>ハンタイハ</t>
    </rPh>
    <rPh sb="14" eb="16">
      <t>ジユウ</t>
    </rPh>
    <rPh sb="39" eb="42">
      <t>セイトウカ</t>
    </rPh>
    <phoneticPr fontId="3"/>
  </si>
  <si>
    <r>
      <rPr>
        <sz val="11"/>
        <color theme="1"/>
        <rFont val="ＭＳ Ｐ明朝"/>
        <family val="1"/>
        <charset val="128"/>
      </rPr>
      <t>実質的には</t>
    </r>
    <r>
      <rPr>
        <sz val="11"/>
        <color theme="1"/>
        <rFont val="Times New Roman"/>
        <family val="1"/>
      </rPr>
      <t>MLP</t>
    </r>
    <rPh sb="0" eb="3">
      <t>ジッシツテキ</t>
    </rPh>
    <phoneticPr fontId="3"/>
  </si>
  <si>
    <r>
      <t xml:space="preserve">Szabad Demokraták Szövetsége
</t>
    </r>
    <r>
      <rPr>
        <sz val="11"/>
        <color theme="1"/>
        <rFont val="ＭＳ Ｐゴシック"/>
        <family val="3"/>
        <charset val="128"/>
      </rPr>
      <t>→</t>
    </r>
    <r>
      <rPr>
        <sz val="11"/>
        <color theme="1"/>
        <rFont val="Times New Roman"/>
        <family val="1"/>
      </rPr>
      <t>2005</t>
    </r>
    <r>
      <rPr>
        <sz val="11"/>
        <color theme="1"/>
        <rFont val="ＭＳ Ｐゴシック"/>
        <family val="3"/>
        <charset val="128"/>
      </rPr>
      <t>改称：</t>
    </r>
    <r>
      <rPr>
        <sz val="11"/>
        <color theme="1"/>
        <rFont val="Times New Roman"/>
        <family val="1"/>
      </rPr>
      <t>Szabad Demokraták Szövetsége - a Magyar Liberális Párt
*2010</t>
    </r>
    <r>
      <rPr>
        <sz val="11"/>
        <color theme="1"/>
        <rFont val="ＭＳ Ｐゴシック"/>
        <family val="3"/>
        <charset val="128"/>
      </rPr>
      <t>年選挙では独自リストの作成を断念して、</t>
    </r>
    <r>
      <rPr>
        <sz val="11"/>
        <color theme="1"/>
        <rFont val="Times New Roman"/>
        <family val="1"/>
      </rPr>
      <t>MDF</t>
    </r>
    <r>
      <rPr>
        <sz val="11"/>
        <color theme="1"/>
        <rFont val="ＭＳ Ｐゴシック"/>
        <family val="3"/>
        <charset val="128"/>
      </rPr>
      <t>のリスに参加したが、議席は獲得できなかった</t>
    </r>
    <rPh sb="97" eb="98">
      <t>ネン</t>
    </rPh>
    <rPh sb="98" eb="100">
      <t>センキョ</t>
    </rPh>
    <rPh sb="102" eb="104">
      <t>ドクジ</t>
    </rPh>
    <rPh sb="108" eb="110">
      <t>サクセイ</t>
    </rPh>
    <rPh sb="111" eb="113">
      <t>ダンネン</t>
    </rPh>
    <rPh sb="123" eb="125">
      <t>サンカ</t>
    </rPh>
    <rPh sb="129" eb="131">
      <t>ギセキ</t>
    </rPh>
    <rPh sb="132" eb="134">
      <t>カクトク</t>
    </rPh>
    <phoneticPr fontId="3"/>
  </si>
  <si>
    <r>
      <t>地方農村利益団体（</t>
    </r>
    <r>
      <rPr>
        <sz val="11"/>
        <color theme="1"/>
        <rFont val="Times New Roman"/>
        <family val="1"/>
      </rPr>
      <t>1989</t>
    </r>
    <r>
      <rPr>
        <sz val="11"/>
        <color theme="1"/>
        <rFont val="ＭＳ Ｐゴシック"/>
        <family val="3"/>
        <charset val="128"/>
      </rPr>
      <t>年設立のバラニャ県農村連盟）が設立</t>
    </r>
    <rPh sb="0" eb="2">
      <t>チホウ</t>
    </rPh>
    <rPh sb="2" eb="4">
      <t>ノウソン</t>
    </rPh>
    <rPh sb="4" eb="6">
      <t>リエキ</t>
    </rPh>
    <rPh sb="6" eb="8">
      <t>ダンタイ</t>
    </rPh>
    <rPh sb="13" eb="14">
      <t>ネン</t>
    </rPh>
    <rPh sb="14" eb="16">
      <t>セツリツ</t>
    </rPh>
    <rPh sb="21" eb="22">
      <t>ケン</t>
    </rPh>
    <rPh sb="22" eb="24">
      <t>ノウソン</t>
    </rPh>
    <rPh sb="24" eb="26">
      <t>レンメイ</t>
    </rPh>
    <rPh sb="28" eb="30">
      <t>セツリツ</t>
    </rPh>
    <phoneticPr fontId="3"/>
  </si>
  <si>
    <r>
      <t>*1990</t>
    </r>
    <r>
      <rPr>
        <sz val="11"/>
        <color theme="1"/>
        <rFont val="ＭＳ Ｐゴシック"/>
        <family val="3"/>
        <charset val="128"/>
      </rPr>
      <t>年選挙で</t>
    </r>
    <r>
      <rPr>
        <sz val="11"/>
        <color theme="1"/>
        <rFont val="Times New Roman"/>
        <family val="1"/>
      </rPr>
      <t>Agrárszöv.</t>
    </r>
    <r>
      <rPr>
        <sz val="11"/>
        <color theme="1"/>
        <rFont val="ＭＳ Ｐゴシック"/>
        <family val="3"/>
        <charset val="128"/>
      </rPr>
      <t>との個人区共通候補が</t>
    </r>
    <r>
      <rPr>
        <sz val="11"/>
        <color theme="1"/>
        <rFont val="Times New Roman"/>
        <family val="1"/>
      </rPr>
      <t>1</t>
    </r>
    <r>
      <rPr>
        <sz val="11"/>
        <color theme="1"/>
        <rFont val="ＭＳ Ｐゴシック"/>
        <family val="3"/>
        <charset val="128"/>
      </rPr>
      <t>議席を獲得</t>
    </r>
    <rPh sb="5" eb="6">
      <t>ネン</t>
    </rPh>
    <rPh sb="6" eb="8">
      <t>センキョ</t>
    </rPh>
    <rPh sb="21" eb="23">
      <t>コジン</t>
    </rPh>
    <rPh sb="23" eb="24">
      <t>ク</t>
    </rPh>
    <rPh sb="24" eb="26">
      <t>キョウツウ</t>
    </rPh>
    <rPh sb="26" eb="28">
      <t>コウホ</t>
    </rPh>
    <rPh sb="30" eb="32">
      <t>ギセキ</t>
    </rPh>
    <rPh sb="33" eb="35">
      <t>カクトク</t>
    </rPh>
    <phoneticPr fontId="3"/>
  </si>
  <si>
    <r>
      <t>→</t>
    </r>
    <r>
      <rPr>
        <sz val="11"/>
        <color theme="1"/>
        <rFont val="Times New Roman"/>
        <family val="1"/>
      </rPr>
      <t>2002</t>
    </r>
    <r>
      <rPr>
        <sz val="11"/>
        <color theme="1"/>
        <rFont val="ＭＳ Ｐゴシック"/>
        <family val="3"/>
        <charset val="128"/>
      </rPr>
      <t>年選挙以降独自候補を立てていないが、メンバーの一部は</t>
    </r>
    <r>
      <rPr>
        <sz val="11"/>
        <color theme="1"/>
        <rFont val="Times New Roman"/>
        <family val="1"/>
      </rPr>
      <t>Fidesz</t>
    </r>
    <r>
      <rPr>
        <sz val="11"/>
        <color theme="1"/>
        <rFont val="ＭＳ Ｐゴシック"/>
        <family val="3"/>
        <charset val="128"/>
      </rPr>
      <t>のリストに参加し、</t>
    </r>
    <r>
      <rPr>
        <sz val="11"/>
        <color theme="1"/>
        <rFont val="Times New Roman"/>
        <family val="1"/>
      </rPr>
      <t>Fidesz</t>
    </r>
    <r>
      <rPr>
        <sz val="11"/>
        <color theme="1"/>
        <rFont val="ＭＳ Ｐゴシック"/>
        <family val="3"/>
        <charset val="128"/>
      </rPr>
      <t>の会派に所属、</t>
    </r>
    <r>
      <rPr>
        <sz val="11"/>
        <color theme="1"/>
        <rFont val="Times New Roman"/>
        <family val="1"/>
      </rPr>
      <t>2006</t>
    </r>
    <r>
      <rPr>
        <sz val="11"/>
        <color theme="1"/>
        <rFont val="ＭＳ Ｐゴシック"/>
        <family val="3"/>
        <charset val="128"/>
      </rPr>
      <t>年選挙までの二度の選挙で独自候補を立てなかったために、政党法の規定により政党資格を喪失</t>
    </r>
    <rPh sb="5" eb="6">
      <t>ネン</t>
    </rPh>
    <rPh sb="6" eb="10">
      <t>センキョイコウ</t>
    </rPh>
    <rPh sb="10" eb="12">
      <t>ドクジ</t>
    </rPh>
    <rPh sb="12" eb="14">
      <t>コウホ</t>
    </rPh>
    <rPh sb="15" eb="16">
      <t>タ</t>
    </rPh>
    <rPh sb="28" eb="30">
      <t>イチブ</t>
    </rPh>
    <rPh sb="42" eb="44">
      <t>サンカ</t>
    </rPh>
    <rPh sb="53" eb="55">
      <t>カイハ</t>
    </rPh>
    <rPh sb="56" eb="58">
      <t>ショゾク</t>
    </rPh>
    <rPh sb="63" eb="64">
      <t>ネン</t>
    </rPh>
    <rPh sb="64" eb="66">
      <t>センキョ</t>
    </rPh>
    <rPh sb="69" eb="71">
      <t>ニド</t>
    </rPh>
    <rPh sb="72" eb="74">
      <t>センキョ</t>
    </rPh>
    <rPh sb="75" eb="77">
      <t>ドクジ</t>
    </rPh>
    <rPh sb="77" eb="79">
      <t>コウホ</t>
    </rPh>
    <rPh sb="80" eb="81">
      <t>タ</t>
    </rPh>
    <rPh sb="90" eb="93">
      <t>セイトウホウ</t>
    </rPh>
    <rPh sb="94" eb="96">
      <t>キテイ</t>
    </rPh>
    <rPh sb="99" eb="101">
      <t>セイトウ</t>
    </rPh>
    <rPh sb="101" eb="103">
      <t>シカク</t>
    </rPh>
    <rPh sb="104" eb="106">
      <t>ソウシツ</t>
    </rPh>
    <phoneticPr fontId="3"/>
  </si>
  <si>
    <r>
      <t>V</t>
    </r>
    <r>
      <rPr>
        <sz val="11"/>
        <color theme="1"/>
        <rFont val="ＭＳ Ｐゴシック"/>
        <family val="3"/>
        <charset val="128"/>
      </rPr>
      <t>á</t>
    </r>
    <r>
      <rPr>
        <sz val="11"/>
        <color theme="1"/>
        <rFont val="Times New Roman"/>
        <family val="1"/>
      </rPr>
      <t xml:space="preserve">llalkozók Pártja [VP]
</t>
    </r>
    <r>
      <rPr>
        <sz val="11"/>
        <color theme="1"/>
        <rFont val="ＭＳ Ｐゴシック"/>
        <family val="3"/>
        <charset val="128"/>
      </rPr>
      <t>→</t>
    </r>
    <r>
      <rPr>
        <sz val="11"/>
        <color theme="1"/>
        <rFont val="Times New Roman"/>
        <family val="1"/>
      </rPr>
      <t>1994</t>
    </r>
    <r>
      <rPr>
        <sz val="11"/>
        <color theme="1"/>
        <rFont val="ＭＳ Ｐゴシック"/>
        <family val="3"/>
        <charset val="128"/>
      </rPr>
      <t>改称：</t>
    </r>
    <r>
      <rPr>
        <sz val="11"/>
        <color theme="1"/>
        <rFont val="Times New Roman"/>
        <family val="1"/>
      </rPr>
      <t xml:space="preserve">Liberális Polgári Szövetség Vállalkozók Pártja [LPSZ VP]
</t>
    </r>
    <r>
      <rPr>
        <sz val="11"/>
        <color theme="1"/>
        <rFont val="ＭＳ Ｐゴシック"/>
        <family val="3"/>
        <charset val="128"/>
      </rPr>
      <t>→</t>
    </r>
    <r>
      <rPr>
        <sz val="11"/>
        <color theme="1"/>
        <rFont val="Times New Roman"/>
        <family val="1"/>
      </rPr>
      <t>1996</t>
    </r>
    <r>
      <rPr>
        <sz val="11"/>
        <color theme="1"/>
        <rFont val="ＭＳ Ｐゴシック"/>
        <family val="3"/>
        <charset val="128"/>
      </rPr>
      <t>改称：</t>
    </r>
    <r>
      <rPr>
        <sz val="11"/>
        <color theme="1"/>
        <rFont val="Times New Roman"/>
        <family val="1"/>
      </rPr>
      <t>V</t>
    </r>
    <r>
      <rPr>
        <sz val="11"/>
        <color theme="1"/>
        <rFont val="ＭＳ Ｐゴシック"/>
        <family val="3"/>
        <charset val="128"/>
      </rPr>
      <t>á</t>
    </r>
    <r>
      <rPr>
        <sz val="11"/>
        <color theme="1"/>
        <rFont val="Times New Roman"/>
        <family val="1"/>
      </rPr>
      <t>llalkozók Pártja [VP]
*1994</t>
    </r>
    <r>
      <rPr>
        <sz val="11"/>
        <color theme="1"/>
        <rFont val="ＭＳ Ｐゴシック"/>
        <family val="3"/>
        <charset val="128"/>
      </rPr>
      <t>年選挙で他のリベラル政党との共通候補として個人区で</t>
    </r>
    <r>
      <rPr>
        <sz val="11"/>
        <color theme="1"/>
        <rFont val="Times New Roman"/>
        <family val="1"/>
      </rPr>
      <t>1</t>
    </r>
    <r>
      <rPr>
        <sz val="11"/>
        <color theme="1"/>
        <rFont val="ＭＳ Ｐゴシック"/>
        <family val="3"/>
        <charset val="128"/>
      </rPr>
      <t>議席を獲得した（</t>
    </r>
    <r>
      <rPr>
        <sz val="11"/>
        <color theme="1"/>
        <rFont val="Times New Roman"/>
        <family val="1"/>
      </rPr>
      <t>LPSZ VP</t>
    </r>
    <r>
      <rPr>
        <sz val="11"/>
        <color theme="1"/>
        <rFont val="ＭＳ Ｐゴシック"/>
        <family val="3"/>
        <charset val="128"/>
      </rPr>
      <t>の項目参照）が、</t>
    </r>
    <r>
      <rPr>
        <sz val="11"/>
        <color theme="1"/>
        <rFont val="Times New Roman"/>
        <family val="1"/>
      </rPr>
      <t>*2002</t>
    </r>
    <r>
      <rPr>
        <sz val="11"/>
        <color theme="1"/>
        <rFont val="ＭＳ Ｐゴシック"/>
        <family val="3"/>
        <charset val="128"/>
      </rPr>
      <t>年、</t>
    </r>
    <r>
      <rPr>
        <sz val="11"/>
        <color theme="1"/>
        <rFont val="Times New Roman"/>
        <family val="1"/>
      </rPr>
      <t>*2006</t>
    </r>
    <r>
      <rPr>
        <sz val="11"/>
        <color theme="1"/>
        <rFont val="ＭＳ Ｐゴシック"/>
        <family val="3"/>
        <charset val="128"/>
      </rPr>
      <t>年選挙ではメンバーの一部は</t>
    </r>
    <r>
      <rPr>
        <sz val="11"/>
        <color theme="1"/>
        <rFont val="Times New Roman"/>
        <family val="1"/>
      </rPr>
      <t>Fidesz</t>
    </r>
    <r>
      <rPr>
        <sz val="11"/>
        <color theme="1"/>
        <rFont val="ＭＳ Ｐゴシック"/>
        <family val="3"/>
        <charset val="128"/>
      </rPr>
      <t>のリストに参加；</t>
    </r>
    <r>
      <rPr>
        <sz val="11"/>
        <color theme="1"/>
        <rFont val="Times New Roman"/>
        <family val="1"/>
      </rPr>
      <t>*2010</t>
    </r>
    <r>
      <rPr>
        <sz val="11"/>
        <color theme="1"/>
        <rFont val="ＭＳ Ｐゴシック"/>
        <family val="3"/>
        <charset val="128"/>
      </rPr>
      <t>年選挙では</t>
    </r>
    <r>
      <rPr>
        <sz val="11"/>
        <color theme="1"/>
        <rFont val="Times New Roman"/>
        <family val="1"/>
      </rPr>
      <t>Fidesz</t>
    </r>
    <r>
      <rPr>
        <sz val="11"/>
        <color theme="1"/>
        <rFont val="ＭＳ Ｐゴシック"/>
        <family val="3"/>
        <charset val="128"/>
      </rPr>
      <t>等との共同候補が個人区で当選</t>
    </r>
    <rPh sb="126" eb="127">
      <t>ネン</t>
    </rPh>
    <rPh sb="127" eb="129">
      <t>センキョ</t>
    </rPh>
    <rPh sb="130" eb="131">
      <t>タ</t>
    </rPh>
    <rPh sb="136" eb="138">
      <t>セイトウ</t>
    </rPh>
    <rPh sb="142" eb="144">
      <t>コウホ</t>
    </rPh>
    <rPh sb="147" eb="149">
      <t>コジン</t>
    </rPh>
    <rPh sb="149" eb="150">
      <t>ク</t>
    </rPh>
    <rPh sb="152" eb="154">
      <t>ギセキ</t>
    </rPh>
    <rPh sb="155" eb="157">
      <t>カクトク</t>
    </rPh>
    <rPh sb="168" eb="170">
      <t>コウモク</t>
    </rPh>
    <rPh sb="170" eb="172">
      <t>サンショウ</t>
    </rPh>
    <rPh sb="180" eb="181">
      <t>ネン</t>
    </rPh>
    <rPh sb="187" eb="188">
      <t>ネン</t>
    </rPh>
    <rPh sb="188" eb="190">
      <t>センキョ</t>
    </rPh>
    <rPh sb="197" eb="199">
      <t>イチブ</t>
    </rPh>
    <rPh sb="211" eb="213">
      <t>サンカ</t>
    </rPh>
    <rPh sb="219" eb="220">
      <t>ネン</t>
    </rPh>
    <rPh sb="220" eb="222">
      <t>センキョ</t>
    </rPh>
    <rPh sb="230" eb="231">
      <t>トウ</t>
    </rPh>
    <rPh sb="233" eb="235">
      <t>キョウドウ</t>
    </rPh>
    <rPh sb="235" eb="237">
      <t>コウホ</t>
    </rPh>
    <rPh sb="238" eb="240">
      <t>コジン</t>
    </rPh>
    <rPh sb="240" eb="241">
      <t>ク</t>
    </rPh>
    <rPh sb="242" eb="244">
      <t>トウセン</t>
    </rPh>
    <phoneticPr fontId="3"/>
  </si>
  <si>
    <r>
      <t>　</t>
    </r>
    <r>
      <rPr>
        <sz val="11"/>
        <color theme="1"/>
        <rFont val="Times New Roman"/>
        <family val="1"/>
      </rPr>
      <t>1990</t>
    </r>
    <r>
      <rPr>
        <sz val="11"/>
        <color theme="1"/>
        <rFont val="ＭＳ Ｐゴシック"/>
        <family val="3"/>
        <charset val="128"/>
      </rPr>
      <t>年議会選挙</t>
    </r>
    <rPh sb="5" eb="6">
      <t>ネン</t>
    </rPh>
    <rPh sb="6" eb="8">
      <t>ギカイ</t>
    </rPh>
    <rPh sb="8" eb="10">
      <t>センキョ</t>
    </rPh>
    <phoneticPr fontId="3"/>
  </si>
  <si>
    <r>
      <t>Magyar Közlöny</t>
    </r>
    <r>
      <rPr>
        <sz val="11"/>
        <color theme="1"/>
        <rFont val="Times New Roman"/>
        <family val="1"/>
      </rPr>
      <t xml:space="preserve">, 1990/44. sz. (1990. 5. 13.) </t>
    </r>
    <r>
      <rPr>
        <sz val="11"/>
        <color theme="1"/>
        <rFont val="ＭＳ Ｐゴシック"/>
        <family val="3"/>
        <charset val="128"/>
      </rPr>
      <t>［官報に掲載された全国選挙管理委員会（OVB）の公表（公式の確定値）］</t>
    </r>
    <phoneticPr fontId="3"/>
  </si>
  <si>
    <r>
      <t xml:space="preserve">cf. http://valtor.valasztas.hu/valtort/jsp/ </t>
    </r>
    <r>
      <rPr>
        <sz val="11"/>
        <color theme="1"/>
        <rFont val="ＭＳ Ｐゴシック"/>
        <family val="3"/>
        <charset val="128"/>
      </rPr>
      <t>［中央情報処理・登録・選挙管理庁のウェブ・ページ（値は上記とほぼ同じだが、個人区・比例区共に幾つかの相違がある）］</t>
    </r>
    <rPh sb="59" eb="60">
      <t>チョウ</t>
    </rPh>
    <rPh sb="81" eb="83">
      <t>コジン</t>
    </rPh>
    <rPh sb="83" eb="84">
      <t>ク</t>
    </rPh>
    <rPh sb="85" eb="88">
      <t>ヒレイク</t>
    </rPh>
    <rPh sb="88" eb="89">
      <t>トモ</t>
    </rPh>
    <phoneticPr fontId="3"/>
  </si>
  <si>
    <r>
      <t xml:space="preserve">http://www.valasztas.hu/v98stat/1990pmand.htm </t>
    </r>
    <r>
      <rPr>
        <sz val="11"/>
        <color theme="1"/>
        <rFont val="ＭＳ Ｐゴシック"/>
        <family val="3"/>
        <charset val="128"/>
      </rPr>
      <t>［上記に基づく個人区・地区名簿・全国名簿別議席配分の集計］</t>
    </r>
    <phoneticPr fontId="3"/>
  </si>
  <si>
    <r>
      <t>　</t>
    </r>
    <r>
      <rPr>
        <sz val="11"/>
        <color theme="1"/>
        <rFont val="Times New Roman"/>
        <family val="1"/>
      </rPr>
      <t>1994</t>
    </r>
    <r>
      <rPr>
        <sz val="11"/>
        <color theme="1"/>
        <rFont val="ＭＳ Ｐゴシック"/>
        <family val="3"/>
        <charset val="128"/>
      </rPr>
      <t>年議会選挙</t>
    </r>
    <r>
      <rPr>
        <sz val="11"/>
        <color theme="1"/>
        <rFont val="Times New Roman"/>
        <family val="1"/>
      </rPr>
      <t>*</t>
    </r>
    <rPh sb="5" eb="6">
      <t>ネン</t>
    </rPh>
    <rPh sb="6" eb="8">
      <t>ギカイ</t>
    </rPh>
    <rPh sb="8" eb="10">
      <t>センキョ</t>
    </rPh>
    <phoneticPr fontId="3"/>
  </si>
  <si>
    <r>
      <t>Magyar Közlöny</t>
    </r>
    <r>
      <rPr>
        <sz val="11"/>
        <color theme="1"/>
        <rFont val="Times New Roman"/>
        <family val="1"/>
      </rPr>
      <t xml:space="preserve">, 1994/70. sz. (1994. 6. 28.) </t>
    </r>
    <r>
      <rPr>
        <sz val="11"/>
        <color theme="1"/>
        <rFont val="ＭＳ Ｐゴシック"/>
        <family val="3"/>
        <charset val="128"/>
      </rPr>
      <t>［官報に掲載されたOVBの公表（公式の確定値）］</t>
    </r>
    <phoneticPr fontId="3"/>
  </si>
  <si>
    <r>
      <t xml:space="preserve">http://www.valasztas.hu/v98stat/1994pmand.htm </t>
    </r>
    <r>
      <rPr>
        <sz val="11"/>
        <color theme="1"/>
        <rFont val="ＭＳ Ｐゴシック"/>
        <family val="3"/>
        <charset val="128"/>
      </rPr>
      <t>［個人区・地区名簿・全国名簿別議席配分の集計］</t>
    </r>
    <phoneticPr fontId="3"/>
  </si>
  <si>
    <r>
      <t>　</t>
    </r>
    <r>
      <rPr>
        <sz val="11"/>
        <color theme="1"/>
        <rFont val="Times New Roman"/>
        <family val="1"/>
      </rPr>
      <t>1998</t>
    </r>
    <r>
      <rPr>
        <sz val="11"/>
        <color theme="1"/>
        <rFont val="ＭＳ Ｐゴシック"/>
        <family val="3"/>
        <charset val="128"/>
      </rPr>
      <t>年議会選挙</t>
    </r>
    <rPh sb="5" eb="6">
      <t>ネン</t>
    </rPh>
    <rPh sb="6" eb="8">
      <t>ギカイ</t>
    </rPh>
    <rPh sb="8" eb="10">
      <t>センキョ</t>
    </rPh>
    <phoneticPr fontId="3"/>
  </si>
  <si>
    <r>
      <t>Magyar Közlöny</t>
    </r>
    <r>
      <rPr>
        <sz val="11"/>
        <color theme="1"/>
        <rFont val="Times New Roman"/>
        <family val="1"/>
      </rPr>
      <t xml:space="preserve">, 1998/47. sz. (1998. 6. 4.) </t>
    </r>
    <r>
      <rPr>
        <sz val="11"/>
        <color theme="1"/>
        <rFont val="ＭＳ Ｐゴシック"/>
        <family val="3"/>
        <charset val="128"/>
      </rPr>
      <t>［官報に掲載されたOVBの公表（公式の確定値）］</t>
    </r>
    <phoneticPr fontId="3"/>
  </si>
  <si>
    <r>
      <t xml:space="preserve">cf. http://www.valasztas.hu/ujweb/index.htm </t>
    </r>
    <r>
      <rPr>
        <sz val="11"/>
        <color theme="1"/>
        <rFont val="ＭＳ Ｐゴシック"/>
        <family val="3"/>
        <charset val="128"/>
      </rPr>
      <t>［中央登録・選挙管理庁のウェブ・ページ（集計値は上記に同じ）］</t>
    </r>
    <rPh sb="54" eb="55">
      <t>チョウ</t>
    </rPh>
    <rPh sb="64" eb="67">
      <t>シュウケイチ</t>
    </rPh>
    <phoneticPr fontId="3"/>
  </si>
  <si>
    <r>
      <t xml:space="preserve">http://www.valasztas.hu/v98din2/l50.htm </t>
    </r>
    <r>
      <rPr>
        <sz val="11"/>
        <color theme="1"/>
        <rFont val="ＭＳ Ｐゴシック"/>
        <family val="3"/>
        <charset val="128"/>
      </rPr>
      <t>［上記に基づく個人区・地区名簿・全国名簿別議席配分の集計］</t>
    </r>
    <phoneticPr fontId="3"/>
  </si>
  <si>
    <r>
      <t>　</t>
    </r>
    <r>
      <rPr>
        <sz val="11"/>
        <color theme="1"/>
        <rFont val="Times New Roman"/>
        <family val="1"/>
      </rPr>
      <t>2002</t>
    </r>
    <r>
      <rPr>
        <sz val="11"/>
        <color theme="1"/>
        <rFont val="ＭＳ Ｐゴシック"/>
        <family val="3"/>
        <charset val="128"/>
      </rPr>
      <t>年議会選挙</t>
    </r>
    <rPh sb="5" eb="6">
      <t>ネン</t>
    </rPh>
    <rPh sb="6" eb="8">
      <t>ギカイ</t>
    </rPh>
    <rPh sb="8" eb="10">
      <t>センキョ</t>
    </rPh>
    <phoneticPr fontId="3"/>
  </si>
  <si>
    <r>
      <t>Magyar Közlöny</t>
    </r>
    <r>
      <rPr>
        <sz val="11"/>
        <color theme="1"/>
        <rFont val="Times New Roman"/>
        <family val="1"/>
      </rPr>
      <t xml:space="preserve">, 2002/59. sz. (2002. 5. 6.) </t>
    </r>
    <r>
      <rPr>
        <sz val="11"/>
        <color theme="1"/>
        <rFont val="ＭＳ Ｐゴシック"/>
        <family val="3"/>
        <charset val="128"/>
      </rPr>
      <t>［官報に掲載されたOVBの公表（公式の確定値）］</t>
    </r>
    <phoneticPr fontId="3"/>
  </si>
  <si>
    <r>
      <t xml:space="preserve">cf. http://www.valasztas.hu/parval2002/index.htm </t>
    </r>
    <r>
      <rPr>
        <sz val="11"/>
        <color theme="1"/>
        <rFont val="ＭＳ Ｐゴシック"/>
        <family val="3"/>
        <charset val="128"/>
      </rPr>
      <t>［中央情報処理・登録・選挙管理庁のウェブ・ページ（集計値は、第二回投票率の修正を除き、上記に同じ）］</t>
    </r>
    <rPh sb="50" eb="52">
      <t>チュウオウ</t>
    </rPh>
    <rPh sb="52" eb="54">
      <t>ジョウホウ</t>
    </rPh>
    <rPh sb="54" eb="56">
      <t>ショリ</t>
    </rPh>
    <rPh sb="57" eb="59">
      <t>トウロク</t>
    </rPh>
    <rPh sb="60" eb="62">
      <t>センキョ</t>
    </rPh>
    <rPh sb="62" eb="64">
      <t>カンリ</t>
    </rPh>
    <rPh sb="64" eb="65">
      <t>チョウ</t>
    </rPh>
    <rPh sb="74" eb="77">
      <t>シュウケイチ</t>
    </rPh>
    <rPh sb="79" eb="82">
      <t>ダイニカイ</t>
    </rPh>
    <rPh sb="82" eb="85">
      <t>トウヒョウリツ</t>
    </rPh>
    <rPh sb="86" eb="88">
      <t>シュウセイ</t>
    </rPh>
    <phoneticPr fontId="3"/>
  </si>
  <si>
    <r>
      <t xml:space="preserve">http://www.valasztas.hu/parval2002/so02/v02din2/l50.htm </t>
    </r>
    <r>
      <rPr>
        <sz val="11"/>
        <color theme="1"/>
        <rFont val="ＭＳ Ｐゴシック"/>
        <family val="3"/>
        <charset val="128"/>
      </rPr>
      <t>［上記に基づく個人区・地区名簿・全国名簿別議席配分の集計］</t>
    </r>
    <phoneticPr fontId="3"/>
  </si>
  <si>
    <r>
      <t>　</t>
    </r>
    <r>
      <rPr>
        <sz val="11"/>
        <color theme="1"/>
        <rFont val="Times New Roman"/>
        <family val="1"/>
      </rPr>
      <t>2006</t>
    </r>
    <r>
      <rPr>
        <sz val="11"/>
        <color theme="1"/>
        <rFont val="ＭＳ Ｐゴシック"/>
        <family val="3"/>
        <charset val="128"/>
      </rPr>
      <t>年議会選挙</t>
    </r>
    <rPh sb="5" eb="6">
      <t>ネン</t>
    </rPh>
    <rPh sb="6" eb="8">
      <t>ギカイ</t>
    </rPh>
    <rPh sb="8" eb="10">
      <t>センキョ</t>
    </rPh>
    <phoneticPr fontId="3"/>
  </si>
  <si>
    <r>
      <t>Magyar Közlöny</t>
    </r>
    <r>
      <rPr>
        <sz val="11"/>
        <color theme="1"/>
        <rFont val="Times New Roman"/>
        <family val="1"/>
      </rPr>
      <t xml:space="preserve">, 2006/56. sz. 2. köt. (2006. 5. 15.) </t>
    </r>
    <r>
      <rPr>
        <sz val="11"/>
        <color theme="1"/>
        <rFont val="ＭＳ Ｐゴシック"/>
        <family val="3"/>
        <charset val="128"/>
      </rPr>
      <t>［官報に掲載されたOVBの公表（公式の確定値）］</t>
    </r>
    <phoneticPr fontId="3"/>
  </si>
  <si>
    <r>
      <t xml:space="preserve">cf. http://www.valasztas.hu/parval2006/middle_hu.html </t>
    </r>
    <r>
      <rPr>
        <sz val="11"/>
        <color theme="1"/>
        <rFont val="ＭＳ Ｐゴシック"/>
        <family val="3"/>
        <charset val="128"/>
      </rPr>
      <t>［全国選挙管理事務所（OVI）のホームページ（集計値は上記に同じ）］</t>
    </r>
    <rPh sb="61" eb="64">
      <t>ジムショ</t>
    </rPh>
    <rPh sb="77" eb="79">
      <t>シュウケイ</t>
    </rPh>
    <phoneticPr fontId="3"/>
  </si>
  <si>
    <r>
      <t xml:space="preserve">http://www.valasztas.hu/parval2006/outroot/vdin2/hu/l50.htm </t>
    </r>
    <r>
      <rPr>
        <sz val="11"/>
        <color theme="1"/>
        <rFont val="ＭＳ Ｐゴシック"/>
        <family val="3"/>
        <charset val="128"/>
      </rPr>
      <t>［上記に基づく個人区・地区名簿・全国名簿別議席配分の集計］</t>
    </r>
    <phoneticPr fontId="3"/>
  </si>
  <si>
    <r>
      <rPr>
        <sz val="11"/>
        <color theme="1"/>
        <rFont val="ＭＳ Ｐ明朝"/>
        <family val="1"/>
        <charset val="128"/>
      </rPr>
      <t>　</t>
    </r>
    <r>
      <rPr>
        <sz val="11"/>
        <color theme="1"/>
        <rFont val="Times New Roman"/>
        <family val="1"/>
      </rPr>
      <t>2010</t>
    </r>
    <r>
      <rPr>
        <sz val="11"/>
        <color theme="1"/>
        <rFont val="ＭＳ Ｐゴシック"/>
        <family val="3"/>
        <charset val="128"/>
      </rPr>
      <t>年議会選挙</t>
    </r>
    <phoneticPr fontId="3"/>
  </si>
  <si>
    <r>
      <rPr>
        <i/>
        <sz val="11"/>
        <color theme="1"/>
        <rFont val="Times New Roman"/>
        <family val="1"/>
      </rPr>
      <t>Magyar Közlöny</t>
    </r>
    <r>
      <rPr>
        <sz val="11"/>
        <color theme="1"/>
        <rFont val="Times New Roman"/>
        <family val="1"/>
      </rPr>
      <t>, 2010/74. sz. (2010. 5. 11.)</t>
    </r>
    <r>
      <rPr>
        <sz val="11"/>
        <color theme="1"/>
        <rFont val="ＭＳ Ｐゴシック"/>
        <family val="3"/>
        <charset val="128"/>
      </rPr>
      <t xml:space="preserve"> ［官報に掲載されたOVBの公表（公式の確定値）］</t>
    </r>
    <rPh sb="63" eb="66">
      <t>カクテイチ</t>
    </rPh>
    <phoneticPr fontId="3"/>
  </si>
  <si>
    <r>
      <t>http://www.valasztas.hu/hu/ovb/content/kozlemeny/ovb_kozlemeny_20100510.pdf</t>
    </r>
    <r>
      <rPr>
        <sz val="11"/>
        <color theme="1"/>
        <rFont val="ＭＳ Ｐゴシック"/>
        <family val="3"/>
        <charset val="128"/>
      </rPr>
      <t>［官報掲載用の</t>
    </r>
    <r>
      <rPr>
        <sz val="11"/>
        <color theme="1"/>
        <rFont val="Times New Roman"/>
        <family val="1"/>
      </rPr>
      <t>OVB</t>
    </r>
    <r>
      <rPr>
        <sz val="11"/>
        <color theme="1"/>
        <rFont val="ＭＳ Ｐゴシック"/>
        <family val="3"/>
        <charset val="128"/>
      </rPr>
      <t>の公表（公式の確定値）］</t>
    </r>
    <rPh sb="76" eb="78">
      <t>カンポウ</t>
    </rPh>
    <rPh sb="78" eb="80">
      <t>ケイサイ</t>
    </rPh>
    <rPh sb="80" eb="81">
      <t>ヨウ</t>
    </rPh>
    <rPh sb="86" eb="88">
      <t>コウヒョウ</t>
    </rPh>
    <rPh sb="89" eb="91">
      <t>コウシキ</t>
    </rPh>
    <rPh sb="92" eb="95">
      <t>カクテイチ</t>
    </rPh>
    <phoneticPr fontId="3"/>
  </si>
  <si>
    <r>
      <t>cf. http://www.valasztas.hu/hu/parval2010/index.html</t>
    </r>
    <r>
      <rPr>
        <sz val="11"/>
        <color theme="1"/>
        <rFont val="ＭＳ Ｐゴシック"/>
        <family val="3"/>
        <charset val="128"/>
      </rPr>
      <t>［全国選挙管理事務所のホームページ（集計値は上記に同じ）］</t>
    </r>
    <rPh sb="53" eb="55">
      <t>ゼンコク</t>
    </rPh>
    <rPh sb="55" eb="57">
      <t>センキョ</t>
    </rPh>
    <rPh sb="57" eb="59">
      <t>カンリ</t>
    </rPh>
    <rPh sb="59" eb="62">
      <t>ジムショ</t>
    </rPh>
    <rPh sb="70" eb="73">
      <t>シュウケイチ</t>
    </rPh>
    <rPh sb="74" eb="76">
      <t>ジョウキ</t>
    </rPh>
    <rPh sb="77" eb="78">
      <t>オナ</t>
    </rPh>
    <phoneticPr fontId="3"/>
  </si>
  <si>
    <r>
      <t>http://www.valasztas.hu/hu/parval2010/354/354_0_index.html</t>
    </r>
    <r>
      <rPr>
        <sz val="11"/>
        <color theme="1"/>
        <rFont val="ＭＳ Ｐゴシック"/>
        <family val="3"/>
        <charset val="128"/>
      </rPr>
      <t>［上記に基づく個人区・地区名簿・全国名簿別議席配分の集計］</t>
    </r>
    <rPh sb="59" eb="61">
      <t>ジョウキ</t>
    </rPh>
    <rPh sb="62" eb="63">
      <t>モト</t>
    </rPh>
    <rPh sb="65" eb="67">
      <t>コジン</t>
    </rPh>
    <rPh sb="67" eb="68">
      <t>ク</t>
    </rPh>
    <rPh sb="69" eb="71">
      <t>チク</t>
    </rPh>
    <rPh sb="71" eb="73">
      <t>メイボ</t>
    </rPh>
    <rPh sb="74" eb="76">
      <t>ゼンコク</t>
    </rPh>
    <rPh sb="76" eb="78">
      <t>メイボ</t>
    </rPh>
    <rPh sb="78" eb="79">
      <t>ベツ</t>
    </rPh>
    <rPh sb="79" eb="81">
      <t>ギセキ</t>
    </rPh>
    <rPh sb="81" eb="83">
      <t>ハイブン</t>
    </rPh>
    <rPh sb="84" eb="86">
      <t>シュウケイ</t>
    </rPh>
    <phoneticPr fontId="3"/>
  </si>
  <si>
    <r>
      <t>　</t>
    </r>
    <r>
      <rPr>
        <sz val="11"/>
        <color theme="1"/>
        <rFont val="Times New Roman"/>
        <family val="1"/>
      </rPr>
      <t>2014</t>
    </r>
    <r>
      <rPr>
        <sz val="11"/>
        <color theme="1"/>
        <rFont val="ＭＳ Ｐ明朝"/>
        <family val="1"/>
        <charset val="128"/>
      </rPr>
      <t>年議会選挙</t>
    </r>
    <rPh sb="5" eb="6">
      <t>ネン</t>
    </rPh>
    <rPh sb="6" eb="8">
      <t>ギカイ</t>
    </rPh>
    <rPh sb="8" eb="10">
      <t>センキョ</t>
    </rPh>
    <phoneticPr fontId="3"/>
  </si>
  <si>
    <r>
      <rPr>
        <i/>
        <sz val="11"/>
        <color theme="1"/>
        <rFont val="Times New Roman"/>
        <family val="1"/>
      </rPr>
      <t>Magyar Közlöny</t>
    </r>
    <r>
      <rPr>
        <sz val="11"/>
        <color theme="1"/>
        <rFont val="Times New Roman"/>
        <family val="1"/>
      </rPr>
      <t xml:space="preserve">, 2014/66. sz. (2014. 5. 6.) </t>
    </r>
    <r>
      <rPr>
        <sz val="11"/>
        <color theme="1"/>
        <rFont val="ＭＳ Ｐ明朝"/>
        <family val="1"/>
        <charset val="128"/>
      </rPr>
      <t>［官報に掲載された国民選挙管理委員会</t>
    </r>
    <r>
      <rPr>
        <sz val="11"/>
        <color theme="1"/>
        <rFont val="Times New Roman"/>
        <family val="1"/>
      </rPr>
      <t>NVB</t>
    </r>
    <r>
      <rPr>
        <sz val="11"/>
        <color theme="1"/>
        <rFont val="ＭＳ Ｐ明朝"/>
        <family val="1"/>
        <charset val="128"/>
      </rPr>
      <t>の公表（公式の確定値）］</t>
    </r>
    <rPh sb="52" eb="54">
      <t>コクミン</t>
    </rPh>
    <rPh sb="54" eb="56">
      <t>センキョ</t>
    </rPh>
    <rPh sb="56" eb="58">
      <t>カンリ</t>
    </rPh>
    <rPh sb="58" eb="61">
      <t>イインカイ</t>
    </rPh>
    <phoneticPr fontId="3"/>
  </si>
  <si>
    <r>
      <t>http://www.valasztas.hu//hu/ogyv2014/861/861_0_index.html</t>
    </r>
    <r>
      <rPr>
        <sz val="11"/>
        <color theme="1"/>
        <rFont val="ＭＳ Ｐ明朝"/>
        <family val="1"/>
        <charset val="128"/>
      </rPr>
      <t>［</t>
    </r>
    <r>
      <rPr>
        <sz val="11"/>
        <color theme="1"/>
        <rFont val="Times New Roman"/>
        <family val="1"/>
      </rPr>
      <t>NVB</t>
    </r>
    <r>
      <rPr>
        <sz val="11"/>
        <color theme="1"/>
        <rFont val="ＭＳ Ｐ明朝"/>
        <family val="1"/>
        <charset val="128"/>
      </rPr>
      <t>のホームページ］</t>
    </r>
    <phoneticPr fontId="3"/>
  </si>
  <si>
    <r>
      <t>　</t>
    </r>
    <r>
      <rPr>
        <sz val="11"/>
        <color theme="1"/>
        <rFont val="Times New Roman"/>
        <family val="1"/>
      </rPr>
      <t>2018</t>
    </r>
    <r>
      <rPr>
        <sz val="11"/>
        <color theme="1"/>
        <rFont val="ＭＳ Ｐ明朝"/>
        <family val="1"/>
        <charset val="128"/>
      </rPr>
      <t>年議会選挙</t>
    </r>
    <rPh sb="5" eb="6">
      <t>ネン</t>
    </rPh>
    <rPh sb="6" eb="8">
      <t>ギカイ</t>
    </rPh>
    <rPh sb="8" eb="10">
      <t>センキョ</t>
    </rPh>
    <phoneticPr fontId="3"/>
  </si>
  <si>
    <r>
      <rPr>
        <i/>
        <sz val="11"/>
        <color theme="1"/>
        <rFont val="Times New Roman"/>
        <family val="1"/>
      </rPr>
      <t>Magyar Közlöny</t>
    </r>
    <r>
      <rPr>
        <sz val="11"/>
        <color theme="1"/>
        <rFont val="Times New Roman"/>
        <family val="1"/>
      </rPr>
      <t xml:space="preserve">, 2018/66. sz. (2018. 5. 14.) </t>
    </r>
    <r>
      <rPr>
        <sz val="11"/>
        <color theme="1"/>
        <rFont val="ＭＳ Ｐ明朝"/>
        <family val="1"/>
        <charset val="128"/>
      </rPr>
      <t>［官報に掲載された国民選挙管理委員会</t>
    </r>
    <r>
      <rPr>
        <sz val="11"/>
        <color theme="1"/>
        <rFont val="Times New Roman"/>
        <family val="1"/>
      </rPr>
      <t>NVB</t>
    </r>
    <r>
      <rPr>
        <sz val="11"/>
        <color theme="1"/>
        <rFont val="ＭＳ Ｐ明朝"/>
        <family val="1"/>
        <charset val="128"/>
      </rPr>
      <t>の公表（公式の確定値）］</t>
    </r>
    <phoneticPr fontId="3"/>
  </si>
  <si>
    <r>
      <t>http://portal.valasztas.hu/dyn/pv18/szavossz/hu/orszjkv.html</t>
    </r>
    <r>
      <rPr>
        <sz val="11"/>
        <color theme="1"/>
        <rFont val="ＭＳ Ｐゴシック"/>
        <family val="3"/>
        <charset val="128"/>
      </rPr>
      <t>［</t>
    </r>
    <r>
      <rPr>
        <sz val="11"/>
        <color theme="1"/>
        <rFont val="Times New Roman"/>
        <family val="1"/>
      </rPr>
      <t>NVB</t>
    </r>
    <r>
      <rPr>
        <sz val="11"/>
        <color theme="1"/>
        <rFont val="ＭＳ Ｐゴシック"/>
        <family val="3"/>
        <charset val="128"/>
      </rPr>
      <t>のホームページ（集計値は官報に同じ、パーセンテイジの表記がある）］</t>
    </r>
    <rPh sb="72" eb="75">
      <t>シュウケイチ</t>
    </rPh>
    <rPh sb="76" eb="78">
      <t>カンポウ</t>
    </rPh>
    <rPh sb="79" eb="80">
      <t>オナ</t>
    </rPh>
    <rPh sb="90" eb="92">
      <t>ヒョウキ</t>
    </rPh>
    <phoneticPr fontId="3"/>
  </si>
  <si>
    <r>
      <t>http://portal.valasztas.hu/dyn/pv18/szavossz/hu/orszlist.html</t>
    </r>
    <r>
      <rPr>
        <sz val="11"/>
        <color theme="1"/>
        <rFont val="ＭＳ Ｐゴシック"/>
        <family val="3"/>
        <charset val="128"/>
      </rPr>
      <t>［</t>
    </r>
    <r>
      <rPr>
        <sz val="11"/>
        <color theme="1"/>
        <rFont val="Times New Roman"/>
        <family val="1"/>
      </rPr>
      <t>NVB</t>
    </r>
    <r>
      <rPr>
        <sz val="11"/>
        <color theme="1"/>
        <rFont val="ＭＳ Ｐゴシック"/>
        <family val="3"/>
        <charset val="128"/>
      </rPr>
      <t>のホームページ（集計値は官報に同じ。得票数順に並べられ、郵送投票にパーセンテイジ表記がある）］</t>
    </r>
    <rPh sb="73" eb="76">
      <t>シュウケイチ</t>
    </rPh>
    <rPh sb="77" eb="79">
      <t>カンポウ</t>
    </rPh>
    <rPh sb="80" eb="81">
      <t>オナ</t>
    </rPh>
    <rPh sb="83" eb="86">
      <t>トクヒョウスウ</t>
    </rPh>
    <rPh sb="86" eb="87">
      <t>ジュン</t>
    </rPh>
    <rPh sb="88" eb="89">
      <t>ナラ</t>
    </rPh>
    <rPh sb="93" eb="95">
      <t>ユウソウ</t>
    </rPh>
    <rPh sb="95" eb="97">
      <t>トウヒョウ</t>
    </rPh>
    <rPh sb="105" eb="107">
      <t>ヒョウキ</t>
    </rPh>
    <phoneticPr fontId="3"/>
  </si>
  <si>
    <r>
      <t>　</t>
    </r>
    <r>
      <rPr>
        <sz val="11"/>
        <color theme="1"/>
        <rFont val="Times New Roman"/>
        <family val="1"/>
      </rPr>
      <t>*1994</t>
    </r>
    <r>
      <rPr>
        <sz val="11"/>
        <color theme="1"/>
        <rFont val="ＭＳ Ｐゴシック"/>
        <family val="3"/>
        <charset val="128"/>
      </rPr>
      <t>年選挙結果について</t>
    </r>
    <r>
      <rPr>
        <sz val="11"/>
        <color theme="1"/>
        <rFont val="Times New Roman"/>
        <family val="1"/>
      </rPr>
      <t>OVI</t>
    </r>
    <r>
      <rPr>
        <sz val="11"/>
        <color theme="1"/>
        <rFont val="ＭＳ Ｐゴシック"/>
        <family val="3"/>
        <charset val="128"/>
      </rPr>
      <t>のホームページにリンクの張られている中央情報処理・登録・選挙管理局のデータ（</t>
    </r>
    <r>
      <rPr>
        <sz val="11"/>
        <color theme="1"/>
        <rFont val="Times New Roman"/>
        <family val="1"/>
      </rPr>
      <t>http://valtor.valasztas.hu/valtort/jsp/</t>
    </r>
    <r>
      <rPr>
        <sz val="11"/>
        <color theme="1"/>
        <rFont val="ＭＳ Ｐゴシック"/>
        <family val="3"/>
        <charset val="128"/>
      </rPr>
      <t>）は選挙時の速報値かと思われ、確定値とは細部において異なるので注意を要する。</t>
    </r>
    <rPh sb="106" eb="107">
      <t>オモ</t>
    </rPh>
    <rPh sb="115" eb="117">
      <t>サイブ</t>
    </rPh>
    <phoneticPr fontId="3"/>
  </si>
  <si>
    <r>
      <t>　</t>
    </r>
    <r>
      <rPr>
        <sz val="11"/>
        <color theme="1"/>
        <rFont val="Times New Roman"/>
        <family val="1"/>
      </rPr>
      <t>1990</t>
    </r>
    <r>
      <rPr>
        <sz val="11"/>
        <color theme="1"/>
        <rFont val="ＭＳ Ｐゴシック"/>
        <family val="3"/>
        <charset val="128"/>
      </rPr>
      <t>年議会</t>
    </r>
    <rPh sb="5" eb="6">
      <t>ネン</t>
    </rPh>
    <rPh sb="6" eb="8">
      <t>ギカイ</t>
    </rPh>
    <phoneticPr fontId="3"/>
  </si>
  <si>
    <r>
      <t>　</t>
    </r>
    <r>
      <rPr>
        <sz val="11"/>
        <color theme="1"/>
        <rFont val="Times New Roman"/>
        <family val="1"/>
      </rPr>
      <t>1994</t>
    </r>
    <r>
      <rPr>
        <sz val="11"/>
        <color theme="1"/>
        <rFont val="ＭＳ Ｐゴシック"/>
        <family val="3"/>
        <charset val="128"/>
      </rPr>
      <t>年議会</t>
    </r>
    <rPh sb="5" eb="6">
      <t>ネン</t>
    </rPh>
    <rPh sb="6" eb="8">
      <t>ギカイ</t>
    </rPh>
    <phoneticPr fontId="3"/>
  </si>
  <si>
    <r>
      <t>　</t>
    </r>
    <r>
      <rPr>
        <sz val="11"/>
        <color theme="1"/>
        <rFont val="Times New Roman"/>
        <family val="1"/>
      </rPr>
      <t>1998</t>
    </r>
    <r>
      <rPr>
        <sz val="11"/>
        <color theme="1"/>
        <rFont val="ＭＳ Ｐゴシック"/>
        <family val="3"/>
        <charset val="128"/>
      </rPr>
      <t>年；</t>
    </r>
    <r>
      <rPr>
        <sz val="11"/>
        <color theme="1"/>
        <rFont val="Times New Roman"/>
        <family val="1"/>
      </rPr>
      <t>2002</t>
    </r>
    <r>
      <rPr>
        <sz val="11"/>
        <color theme="1"/>
        <rFont val="ＭＳ Ｐゴシック"/>
        <family val="3"/>
        <charset val="128"/>
      </rPr>
      <t>年；</t>
    </r>
    <r>
      <rPr>
        <sz val="11"/>
        <color theme="1"/>
        <rFont val="Times New Roman"/>
        <family val="1"/>
      </rPr>
      <t>2006</t>
    </r>
    <r>
      <rPr>
        <sz val="11"/>
        <color theme="1"/>
        <rFont val="ＭＳ Ｐゴシック"/>
        <family val="3"/>
        <charset val="128"/>
      </rPr>
      <t>年；</t>
    </r>
    <r>
      <rPr>
        <sz val="11"/>
        <color theme="1"/>
        <rFont val="Times New Roman"/>
        <family val="1"/>
      </rPr>
      <t>2010</t>
    </r>
    <r>
      <rPr>
        <sz val="11"/>
        <color theme="1"/>
        <rFont val="ＭＳ Ｐゴシック"/>
        <family val="3"/>
        <charset val="128"/>
      </rPr>
      <t>年；
　</t>
    </r>
    <r>
      <rPr>
        <sz val="11"/>
        <color theme="1"/>
        <rFont val="Times New Roman"/>
        <family val="1"/>
      </rPr>
      <t>2014</t>
    </r>
    <r>
      <rPr>
        <sz val="11"/>
        <color theme="1"/>
        <rFont val="ＭＳ Ｐゴシック"/>
        <family val="3"/>
        <charset val="128"/>
      </rPr>
      <t>年；</t>
    </r>
    <r>
      <rPr>
        <sz val="11"/>
        <color theme="1"/>
        <rFont val="Times New Roman"/>
        <family val="1"/>
      </rPr>
      <t>2018</t>
    </r>
    <r>
      <rPr>
        <sz val="11"/>
        <color theme="1"/>
        <rFont val="ＭＳ Ｐゴシック"/>
        <family val="3"/>
        <charset val="128"/>
      </rPr>
      <t>年議会</t>
    </r>
    <rPh sb="5" eb="6">
      <t>ネン</t>
    </rPh>
    <rPh sb="11" eb="12">
      <t>ネン</t>
    </rPh>
    <rPh sb="17" eb="18">
      <t>ネン</t>
    </rPh>
    <rPh sb="23" eb="24">
      <t>ネン</t>
    </rPh>
    <rPh sb="31" eb="32">
      <t>ネン</t>
    </rPh>
    <rPh sb="37" eb="38">
      <t>ネン</t>
    </rPh>
    <rPh sb="38" eb="40">
      <t>ギカイ</t>
    </rPh>
    <phoneticPr fontId="3"/>
  </si>
  <si>
    <r>
      <t>　</t>
    </r>
    <r>
      <rPr>
        <sz val="11"/>
        <color theme="1"/>
        <rFont val="Times New Roman"/>
        <family val="1"/>
      </rPr>
      <t>2004</t>
    </r>
    <r>
      <rPr>
        <sz val="11"/>
        <color theme="1"/>
        <rFont val="ＭＳ Ｐゴシック"/>
        <family val="3"/>
        <charset val="128"/>
      </rPr>
      <t>年欧州議会選挙</t>
    </r>
    <rPh sb="5" eb="6">
      <t>ネン</t>
    </rPh>
    <rPh sb="6" eb="8">
      <t>オウシュウ</t>
    </rPh>
    <rPh sb="8" eb="10">
      <t>ギカイ</t>
    </rPh>
    <rPh sb="10" eb="12">
      <t>センキョ</t>
    </rPh>
    <phoneticPr fontId="3"/>
  </si>
  <si>
    <r>
      <t>Magyar Közlöny</t>
    </r>
    <r>
      <rPr>
        <sz val="11"/>
        <color theme="1"/>
        <rFont val="Times New Roman"/>
        <family val="1"/>
      </rPr>
      <t xml:space="preserve">, 2004/87. sz. (2004. 6. 22.) </t>
    </r>
    <r>
      <rPr>
        <sz val="11"/>
        <color theme="1"/>
        <rFont val="ＭＳ Ｐゴシック"/>
        <family val="3"/>
        <charset val="128"/>
      </rPr>
      <t>［官報に掲載されたOVBの議事録（公式の確定値、但し実数のみ）］</t>
    </r>
    <phoneticPr fontId="3"/>
  </si>
  <si>
    <r>
      <t xml:space="preserve">http://www.valasztas.hu/ep2004/04/index.html </t>
    </r>
    <r>
      <rPr>
        <sz val="11"/>
        <color theme="1"/>
        <rFont val="ＭＳ Ｐゴシック"/>
        <family val="3"/>
        <charset val="128"/>
      </rPr>
      <t>［</t>
    </r>
    <r>
      <rPr>
        <sz val="11"/>
        <color theme="1"/>
        <rFont val="Times New Roman"/>
        <family val="1"/>
      </rPr>
      <t>OVI</t>
    </r>
    <r>
      <rPr>
        <sz val="11"/>
        <color theme="1"/>
        <rFont val="ＭＳ Ｐゴシック"/>
        <family val="3"/>
        <charset val="128"/>
      </rPr>
      <t>のホームページ（値は上記に同じ、パーセンテイジ含む）］</t>
    </r>
    <phoneticPr fontId="3"/>
  </si>
  <si>
    <r>
      <rPr>
        <sz val="11"/>
        <color theme="1"/>
        <rFont val="ＭＳ Ｐ明朝"/>
        <family val="1"/>
        <charset val="128"/>
      </rPr>
      <t>　</t>
    </r>
    <r>
      <rPr>
        <sz val="11"/>
        <color theme="1"/>
        <rFont val="Times New Roman"/>
        <family val="1"/>
      </rPr>
      <t>2009</t>
    </r>
    <r>
      <rPr>
        <sz val="11"/>
        <color theme="1"/>
        <rFont val="ＭＳ Ｐゴシック"/>
        <family val="3"/>
        <charset val="128"/>
      </rPr>
      <t>年欧州議会選挙</t>
    </r>
    <phoneticPr fontId="3"/>
  </si>
  <si>
    <r>
      <rPr>
        <i/>
        <sz val="11"/>
        <color theme="1"/>
        <rFont val="Times New Roman"/>
        <family val="1"/>
      </rPr>
      <t>Magyar Közlöny</t>
    </r>
    <r>
      <rPr>
        <sz val="11"/>
        <color theme="1"/>
        <rFont val="Times New Roman"/>
        <family val="1"/>
      </rPr>
      <t xml:space="preserve">, 2009/81. sz. (2009. 6. 16.) </t>
    </r>
    <r>
      <rPr>
        <sz val="11"/>
        <color theme="1"/>
        <rFont val="ＭＳ Ｐゴシック"/>
        <family val="3"/>
        <charset val="128"/>
      </rPr>
      <t>［官報に掲載されたOVBの決定（公式の確定値）］</t>
    </r>
    <rPh sb="57" eb="59">
      <t>ケッテイ</t>
    </rPh>
    <phoneticPr fontId="3"/>
  </si>
  <si>
    <r>
      <t>http://www.valasztas.hu/hu/ep2009/7/7_0_index.html</t>
    </r>
    <r>
      <rPr>
        <sz val="11"/>
        <color theme="1"/>
        <rFont val="ＭＳ Ｐゴシック"/>
        <family val="3"/>
        <charset val="128"/>
      </rPr>
      <t>［</t>
    </r>
    <r>
      <rPr>
        <sz val="11"/>
        <color theme="1"/>
        <rFont val="Times New Roman"/>
        <family val="1"/>
      </rPr>
      <t>OVI</t>
    </r>
    <r>
      <rPr>
        <sz val="11"/>
        <color theme="1"/>
        <rFont val="ＭＳ Ｐゴシック"/>
        <family val="3"/>
        <charset val="128"/>
      </rPr>
      <t>のホームページ］</t>
    </r>
    <phoneticPr fontId="3"/>
  </si>
  <si>
    <r>
      <t>　</t>
    </r>
    <r>
      <rPr>
        <sz val="11"/>
        <color theme="1"/>
        <rFont val="Times New Roman"/>
        <family val="1"/>
      </rPr>
      <t>2014</t>
    </r>
    <r>
      <rPr>
        <sz val="11"/>
        <color theme="1"/>
        <rFont val="ＭＳ Ｐゴシック"/>
        <family val="3"/>
        <charset val="128"/>
      </rPr>
      <t>年欧州議会選挙</t>
    </r>
    <rPh sb="5" eb="6">
      <t>ネン</t>
    </rPh>
    <rPh sb="6" eb="8">
      <t>オウシュウ</t>
    </rPh>
    <rPh sb="8" eb="10">
      <t>ギカイ</t>
    </rPh>
    <rPh sb="10" eb="12">
      <t>センキョ</t>
    </rPh>
    <phoneticPr fontId="3"/>
  </si>
  <si>
    <r>
      <rPr>
        <i/>
        <sz val="11"/>
        <color theme="1"/>
        <rFont val="Times New Roman"/>
        <family val="1"/>
      </rPr>
      <t>Magyar Közlöny</t>
    </r>
    <r>
      <rPr>
        <sz val="11"/>
        <color theme="1"/>
        <rFont val="Times New Roman"/>
        <family val="1"/>
      </rPr>
      <t xml:space="preserve">, 2014/79. sz. (2014. 6. 6.) </t>
    </r>
    <r>
      <rPr>
        <sz val="11"/>
        <color theme="1"/>
        <rFont val="ＭＳ Ｐ明朝"/>
        <family val="1"/>
        <charset val="128"/>
      </rPr>
      <t>［官報に掲載された</t>
    </r>
    <r>
      <rPr>
        <sz val="11"/>
        <color theme="1"/>
        <rFont val="Times New Roman"/>
        <family val="1"/>
      </rPr>
      <t>NVB</t>
    </r>
    <r>
      <rPr>
        <sz val="11"/>
        <color theme="1"/>
        <rFont val="ＭＳ Ｐ明朝"/>
        <family val="1"/>
        <charset val="128"/>
      </rPr>
      <t>の公表（公式の確定値、但し実数のみ）］</t>
    </r>
    <rPh sb="56" eb="58">
      <t>コウヒョウ</t>
    </rPh>
    <rPh sb="66" eb="67">
      <t>タダ</t>
    </rPh>
    <rPh sb="68" eb="70">
      <t>ジッスウ</t>
    </rPh>
    <phoneticPr fontId="3"/>
  </si>
  <si>
    <r>
      <t>http://www.valasztas.hu//hu/ep2014/877/877_0_index.html</t>
    </r>
    <r>
      <rPr>
        <sz val="11"/>
        <color theme="1"/>
        <rFont val="ＭＳ Ｐ明朝"/>
        <family val="1"/>
        <charset val="128"/>
      </rPr>
      <t>［</t>
    </r>
    <r>
      <rPr>
        <sz val="11"/>
        <color theme="1"/>
        <rFont val="Times New Roman"/>
        <family val="1"/>
      </rPr>
      <t>NVB</t>
    </r>
    <r>
      <rPr>
        <sz val="11"/>
        <color theme="1"/>
        <rFont val="ＭＳ Ｐ明朝"/>
        <family val="1"/>
        <charset val="128"/>
      </rPr>
      <t>のホームページ（値は上記に同じ、パーセンテイジ含む）］</t>
    </r>
    <rPh sb="67" eb="68">
      <t>アタイ</t>
    </rPh>
    <rPh sb="69" eb="71">
      <t>ジョウキ</t>
    </rPh>
    <rPh sb="72" eb="73">
      <t>オナ</t>
    </rPh>
    <rPh sb="82" eb="83">
      <t>フク</t>
    </rPh>
    <phoneticPr fontId="3"/>
  </si>
  <si>
    <r>
      <t>　　</t>
    </r>
    <r>
      <rPr>
        <sz val="11"/>
        <color theme="1"/>
        <rFont val="Times New Roman"/>
        <family val="1"/>
      </rPr>
      <t>1990</t>
    </r>
    <r>
      <rPr>
        <sz val="11"/>
        <color theme="1"/>
        <rFont val="ＭＳ Ｐゴシック"/>
        <family val="3"/>
        <charset val="128"/>
      </rPr>
      <t>年選挙</t>
    </r>
    <rPh sb="6" eb="7">
      <t>ネン</t>
    </rPh>
    <rPh sb="7" eb="9">
      <t>センキョ</t>
    </rPh>
    <phoneticPr fontId="3"/>
  </si>
  <si>
    <r>
      <t>　　</t>
    </r>
    <r>
      <rPr>
        <sz val="11"/>
        <color theme="1"/>
        <rFont val="Times New Roman"/>
        <family val="1"/>
      </rPr>
      <t>1994</t>
    </r>
    <r>
      <rPr>
        <sz val="11"/>
        <color theme="1"/>
        <rFont val="ＭＳ Ｐゴシック"/>
        <family val="3"/>
        <charset val="128"/>
      </rPr>
      <t>年選挙</t>
    </r>
    <rPh sb="6" eb="7">
      <t>ネン</t>
    </rPh>
    <rPh sb="7" eb="9">
      <t>センキョ</t>
    </rPh>
    <phoneticPr fontId="3"/>
  </si>
  <si>
    <r>
      <t>　　</t>
    </r>
    <r>
      <rPr>
        <sz val="11"/>
        <color theme="1"/>
        <rFont val="Times New Roman"/>
        <family val="1"/>
      </rPr>
      <t>1998</t>
    </r>
    <r>
      <rPr>
        <sz val="11"/>
        <color theme="1"/>
        <rFont val="ＭＳ Ｐゴシック"/>
        <family val="3"/>
        <charset val="128"/>
      </rPr>
      <t>年選挙</t>
    </r>
    <rPh sb="6" eb="7">
      <t>ネン</t>
    </rPh>
    <rPh sb="7" eb="9">
      <t>センキョ</t>
    </rPh>
    <phoneticPr fontId="3"/>
  </si>
  <si>
    <r>
      <t>Parlamenti választások 1998: Politikai szociológiai körkép</t>
    </r>
    <r>
      <rPr>
        <sz val="11"/>
        <color theme="1"/>
        <rFont val="Times New Roman"/>
        <family val="1"/>
      </rPr>
      <t xml:space="preserve"> (Budapest: Századvég Kiadó - MTA Politikai Tudományok Intézete, 2000), 421-424. old.</t>
    </r>
    <phoneticPr fontId="3"/>
  </si>
  <si>
    <r>
      <t>　　</t>
    </r>
    <r>
      <rPr>
        <sz val="11"/>
        <color theme="1"/>
        <rFont val="Times New Roman"/>
        <family val="1"/>
      </rPr>
      <t>2002</t>
    </r>
    <r>
      <rPr>
        <sz val="11"/>
        <color theme="1"/>
        <rFont val="ＭＳ Ｐゴシック"/>
        <family val="3"/>
        <charset val="128"/>
      </rPr>
      <t>年選挙</t>
    </r>
    <rPh sb="6" eb="7">
      <t>ネン</t>
    </rPh>
    <rPh sb="7" eb="9">
      <t>センキョ</t>
    </rPh>
    <phoneticPr fontId="3"/>
  </si>
  <si>
    <r>
      <t>Parlamenti választások 2002: Politikai szociológiai körkép</t>
    </r>
    <r>
      <rPr>
        <sz val="11"/>
        <color theme="1"/>
        <rFont val="Times New Roman"/>
        <family val="1"/>
      </rPr>
      <t xml:space="preserve"> (Budapest: MTA Politikai Tudományok Intézete - Századvég Kiadó, 2003), 585-590. old.</t>
    </r>
    <phoneticPr fontId="3"/>
  </si>
  <si>
    <r>
      <t>　　</t>
    </r>
    <r>
      <rPr>
        <sz val="11"/>
        <color theme="1"/>
        <rFont val="Times New Roman"/>
        <family val="1"/>
      </rPr>
      <t>2006</t>
    </r>
    <r>
      <rPr>
        <sz val="11"/>
        <color theme="1"/>
        <rFont val="ＭＳ Ｐゴシック"/>
        <family val="3"/>
        <charset val="128"/>
      </rPr>
      <t>年選挙</t>
    </r>
    <rPh sb="6" eb="7">
      <t>ネン</t>
    </rPh>
    <rPh sb="7" eb="9">
      <t>センキョ</t>
    </rPh>
    <phoneticPr fontId="3"/>
  </si>
  <si>
    <r>
      <t>　　</t>
    </r>
    <r>
      <rPr>
        <sz val="11"/>
        <color theme="1"/>
        <rFont val="Times New Roman"/>
        <family val="1"/>
      </rPr>
      <t>2010</t>
    </r>
    <r>
      <rPr>
        <sz val="11"/>
        <color theme="1"/>
        <rFont val="ＭＳ Ｐゴシック"/>
        <family val="3"/>
        <charset val="128"/>
      </rPr>
      <t>年選挙</t>
    </r>
    <rPh sb="6" eb="7">
      <t>ネン</t>
    </rPh>
    <rPh sb="7" eb="9">
      <t>センキョ</t>
    </rPh>
    <phoneticPr fontId="3"/>
  </si>
  <si>
    <r>
      <t>　　</t>
    </r>
    <r>
      <rPr>
        <sz val="11"/>
        <color theme="1"/>
        <rFont val="Times New Roman"/>
        <family val="1"/>
      </rPr>
      <t>2014</t>
    </r>
    <r>
      <rPr>
        <sz val="11"/>
        <color theme="1"/>
        <rFont val="ＭＳ Ｐゴシック"/>
        <family val="3"/>
        <charset val="128"/>
      </rPr>
      <t>年選挙</t>
    </r>
    <rPh sb="6" eb="7">
      <t>ネン</t>
    </rPh>
    <rPh sb="7" eb="9">
      <t>センキョ</t>
    </rPh>
    <phoneticPr fontId="3"/>
  </si>
  <si>
    <r>
      <t>　　</t>
    </r>
    <r>
      <rPr>
        <sz val="11"/>
        <color theme="1"/>
        <rFont val="Times New Roman"/>
        <family val="1"/>
      </rPr>
      <t>2018</t>
    </r>
    <r>
      <rPr>
        <sz val="11"/>
        <color theme="1"/>
        <rFont val="ＭＳ Ｐゴシック"/>
        <family val="3"/>
        <charset val="128"/>
      </rPr>
      <t>年選挙</t>
    </r>
    <rPh sb="6" eb="7">
      <t>ネン</t>
    </rPh>
    <rPh sb="7" eb="9">
      <t>センキョ</t>
    </rPh>
    <phoneticPr fontId="3"/>
  </si>
  <si>
    <r>
      <t xml:space="preserve">Bölöny József - Hubai László: </t>
    </r>
    <r>
      <rPr>
        <i/>
        <sz val="11"/>
        <color theme="1"/>
        <rFont val="Times New Roman"/>
        <family val="1"/>
      </rPr>
      <t>Magyarország kormányai 1848-2004</t>
    </r>
    <r>
      <rPr>
        <sz val="11"/>
        <color theme="1"/>
        <rFont val="Times New Roman"/>
        <family val="1"/>
      </rPr>
      <t xml:space="preserve"> (Budapest: Akadémiai Kiadó, 2004, 5-ik kiadás)</t>
    </r>
    <phoneticPr fontId="3"/>
  </si>
  <si>
    <t>2019年欧州議会選挙（5月25－26日）</t>
    <rPh sb="4" eb="11">
      <t>ネンオウシュウギカイセンキョ</t>
    </rPh>
    <rPh sb="13" eb="14">
      <t>ガツ</t>
    </rPh>
    <rPh sb="19" eb="20">
      <t>ニチ</t>
    </rPh>
    <phoneticPr fontId="3"/>
  </si>
  <si>
    <t>MSzP-Párbeszéd</t>
    <phoneticPr fontId="3"/>
  </si>
  <si>
    <t>Mi Hazánk</t>
    <phoneticPr fontId="3"/>
  </si>
  <si>
    <t>政党（所属会派）</t>
    <rPh sb="0" eb="2">
      <t>セイトウ</t>
    </rPh>
    <rPh sb="3" eb="5">
      <t>ショゾク</t>
    </rPh>
    <rPh sb="5" eb="7">
      <t>カイハ</t>
    </rPh>
    <phoneticPr fontId="3"/>
  </si>
  <si>
    <t>Momentum (ALDE)</t>
    <phoneticPr fontId="3"/>
  </si>
  <si>
    <t>Jobbik (NI)</t>
    <phoneticPr fontId="3"/>
  </si>
  <si>
    <t>MSzP-Párbeszéd (S&amp;D)</t>
    <phoneticPr fontId="3"/>
  </si>
  <si>
    <t>2019E</t>
    <phoneticPr fontId="3"/>
  </si>
  <si>
    <t>◎</t>
    <phoneticPr fontId="3"/>
  </si>
  <si>
    <t>☆</t>
    <phoneticPr fontId="3"/>
  </si>
  <si>
    <t>▲</t>
    <phoneticPr fontId="3"/>
  </si>
  <si>
    <r>
      <t>　</t>
    </r>
    <r>
      <rPr>
        <sz val="11"/>
        <rFont val="Times New Roman"/>
        <family val="1"/>
      </rPr>
      <t>2019</t>
    </r>
    <r>
      <rPr>
        <sz val="11"/>
        <rFont val="ＭＳ Ｐゴシック"/>
        <family val="3"/>
        <charset val="128"/>
      </rPr>
      <t>年欧州議会選挙</t>
    </r>
    <rPh sb="5" eb="12">
      <t>ネンオウシュウギカイセンキョ</t>
    </rPh>
    <phoneticPr fontId="3"/>
  </si>
  <si>
    <r>
      <t>https://www.valasztas.hu/ep2019 [NVI</t>
    </r>
    <r>
      <rPr>
        <sz val="11"/>
        <rFont val="ＭＳ Ｐゴシック"/>
        <family val="3"/>
        <charset val="128"/>
      </rPr>
      <t>のホームページ（値は上記に同じ、パーセンテイジ含む）</t>
    </r>
    <r>
      <rPr>
        <sz val="11"/>
        <rFont val="Times New Roman"/>
        <family val="1"/>
      </rPr>
      <t>]</t>
    </r>
    <rPh sb="44" eb="45">
      <t>アタイ</t>
    </rPh>
    <rPh sb="46" eb="48">
      <t>ジョウキ</t>
    </rPh>
    <rPh sb="49" eb="50">
      <t>オナ</t>
    </rPh>
    <rPh sb="59" eb="60">
      <t>フク</t>
    </rPh>
    <phoneticPr fontId="3"/>
  </si>
  <si>
    <r>
      <rPr>
        <i/>
        <sz val="11"/>
        <rFont val="Times New Roman"/>
        <family val="1"/>
      </rPr>
      <t>Magyar Közlöny</t>
    </r>
    <r>
      <rPr>
        <sz val="11"/>
        <rFont val="Times New Roman"/>
        <family val="1"/>
      </rPr>
      <t xml:space="preserve">, 2019/102. sz. (2019. 6. 18.) </t>
    </r>
    <r>
      <rPr>
        <sz val="11"/>
        <rFont val="Yu Gothic"/>
        <family val="1"/>
        <charset val="128"/>
      </rPr>
      <t>［官報に掲載された</t>
    </r>
    <r>
      <rPr>
        <sz val="11"/>
        <rFont val="Times New Roman"/>
        <family val="1"/>
      </rPr>
      <t>NVB</t>
    </r>
    <r>
      <rPr>
        <sz val="11"/>
        <rFont val="Yu Gothic"/>
        <family val="1"/>
        <charset val="128"/>
      </rPr>
      <t>の公表（公式の確定値、但し実数のみ）］</t>
    </r>
    <phoneticPr fontId="3"/>
  </si>
  <si>
    <r>
      <t xml:space="preserve">FIDESZ-KDNP </t>
    </r>
    <r>
      <rPr>
        <sz val="11"/>
        <rFont val="ＭＳ Ｐゴシック"/>
        <family val="3"/>
        <charset val="128"/>
      </rPr>
      <t>（</t>
    </r>
    <r>
      <rPr>
        <sz val="11"/>
        <rFont val="Times New Roman"/>
        <family val="1"/>
      </rPr>
      <t>EPP</t>
    </r>
    <r>
      <rPr>
        <sz val="11"/>
        <rFont val="ＭＳ Ｐゴシック"/>
        <family val="3"/>
        <charset val="128"/>
      </rPr>
      <t>）</t>
    </r>
    <phoneticPr fontId="3"/>
  </si>
  <si>
    <r>
      <t>DK (S</t>
    </r>
    <r>
      <rPr>
        <sz val="11"/>
        <rFont val="Yu Gothic"/>
        <family val="1"/>
        <charset val="128"/>
      </rPr>
      <t>&amp;</t>
    </r>
    <r>
      <rPr>
        <sz val="11"/>
        <rFont val="Times New Roman"/>
        <family val="1"/>
      </rPr>
      <t>D)</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</si>
</sst>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3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sz val="9"/>
      <color indexed="81"/>
      <name val="ＭＳ Ｐゴシック"/>
      <family val="3"/>
      <charset val="128"/>
    </font>
    <font>
      <b/>
      <sz val="9"/>
      <color indexed="81"/>
      <name val="ＭＳ Ｐゴシック"/>
      <family val="3"/>
      <charset val="128"/>
    </font>
    <font>
      <sz val="11"/>
      <name val="Times New Roman"/>
      <family val="1"/>
    </font>
    <font>
      <sz val="11"/>
      <name val="ＭＳ Ｐ明朝"/>
      <family val="1"/>
      <charset val="128"/>
    </font>
    <font>
      <b/>
      <sz val="11"/>
      <name val="ＭＳ Ｐゴシック"/>
      <family val="3"/>
      <charset val="128"/>
    </font>
    <font>
      <u/>
      <sz val="11"/>
      <name val="ＭＳ Ｐゴシック"/>
      <family val="3"/>
      <charset val="128"/>
    </font>
    <font>
      <sz val="11"/>
      <name val="ＭＳ Ｐゴシック"/>
      <family val="3"/>
      <charset val="128"/>
    </font>
    <font>
      <sz val="14"/>
      <name val="ＭＳ Ｐゴシック"/>
      <family val="3"/>
      <charset val="128"/>
    </font>
    <font>
      <b/>
      <sz val="14"/>
      <name val="Times New Roman"/>
      <family val="1"/>
    </font>
    <font>
      <b/>
      <sz val="12"/>
      <name val="Times New Roman"/>
      <family val="1"/>
    </font>
    <font>
      <u/>
      <sz val="11"/>
      <name val="Times New Roman"/>
      <family val="1"/>
    </font>
    <font>
      <sz val="11"/>
      <name val="Century"/>
      <family val="1"/>
    </font>
    <font>
      <sz val="11"/>
      <color indexed="8"/>
      <name val="Times New Roman"/>
      <family val="1"/>
    </font>
    <font>
      <u/>
      <sz val="11"/>
      <color indexed="8"/>
      <name val="Times New Roman"/>
      <family val="1"/>
    </font>
    <font>
      <sz val="11"/>
      <color indexed="8"/>
      <name val="ＭＳ Ｐゴシック"/>
      <family val="3"/>
      <charset val="128"/>
    </font>
    <font>
      <sz val="11"/>
      <color theme="1"/>
      <name val="ＭＳ Ｐゴシック"/>
      <family val="3"/>
      <charset val="128"/>
      <scheme val="minor"/>
    </font>
    <font>
      <sz val="11"/>
      <color theme="1"/>
      <name val="Times New Roman"/>
      <family val="1"/>
    </font>
    <font>
      <sz val="11"/>
      <color rgb="FFFF0000"/>
      <name val="ＭＳ Ｐゴシック"/>
      <family val="3"/>
      <charset val="128"/>
    </font>
    <font>
      <b/>
      <sz val="16"/>
      <color theme="1"/>
      <name val="ＭＳ Ｐゴシック"/>
      <family val="3"/>
      <charset val="128"/>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1"/>
      <color theme="1"/>
      <name val="Times New Roman"/>
      <family val="1"/>
    </font>
    <font>
      <b/>
      <sz val="11"/>
      <color theme="1"/>
      <name val="ＭＳ Ｐ明朝"/>
      <family val="1"/>
      <charset val="128"/>
    </font>
    <font>
      <sz val="11"/>
      <color theme="1"/>
      <name val="ＭＳ Ｐ明朝"/>
      <family val="1"/>
      <charset val="128"/>
    </font>
    <font>
      <sz val="11"/>
      <color theme="1"/>
      <name val="Century"/>
      <family val="1"/>
    </font>
    <font>
      <i/>
      <sz val="11"/>
      <color theme="1"/>
      <name val="Times New Roman"/>
      <family val="1"/>
    </font>
    <font>
      <i/>
      <sz val="11"/>
      <name val="Times New Roman"/>
      <family val="1"/>
    </font>
    <font>
      <sz val="11"/>
      <name val="Yu Gothic"/>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0">
    <border>
      <left/>
      <right/>
      <top/>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s>
  <cellStyleXfs count="3">
    <xf numFmtId="0" fontId="0" fillId="0" borderId="0">
      <alignment vertical="center"/>
    </xf>
    <xf numFmtId="0" fontId="21" fillId="0" borderId="0">
      <alignment vertical="center"/>
    </xf>
    <xf numFmtId="9" fontId="1" fillId="0" borderId="0" applyFont="0" applyFill="0" applyBorder="0" applyAlignment="0" applyProtection="0">
      <alignment vertical="center"/>
    </xf>
  </cellStyleXfs>
  <cellXfs count="522">
    <xf numFmtId="0" fontId="0" fillId="0" borderId="0" xfId="0">
      <alignment vertical="center"/>
    </xf>
    <xf numFmtId="0" fontId="8" fillId="0" borderId="0" xfId="0" applyFont="1">
      <alignment vertical="center"/>
    </xf>
    <xf numFmtId="0" fontId="8" fillId="0" borderId="0" xfId="0" applyFont="1" applyAlignment="1">
      <alignment vertical="center" wrapText="1"/>
    </xf>
    <xf numFmtId="0" fontId="4" fillId="0" borderId="0" xfId="0" applyFont="1" applyAlignment="1">
      <alignment vertical="center"/>
    </xf>
    <xf numFmtId="0" fontId="8" fillId="0" borderId="13" xfId="0" applyFont="1" applyBorder="1" applyAlignment="1">
      <alignment vertical="center" wrapText="1"/>
    </xf>
    <xf numFmtId="49" fontId="8" fillId="0" borderId="13" xfId="0" applyNumberFormat="1"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3" xfId="0" applyFont="1" applyFill="1" applyBorder="1">
      <alignment vertical="center"/>
    </xf>
    <xf numFmtId="0" fontId="0" fillId="0" borderId="27" xfId="0" applyFont="1" applyFill="1" applyBorder="1">
      <alignment vertical="center"/>
    </xf>
    <xf numFmtId="0" fontId="0" fillId="0" borderId="49" xfId="0" applyFont="1" applyFill="1" applyBorder="1">
      <alignment vertical="center"/>
    </xf>
    <xf numFmtId="0" fontId="0" fillId="0" borderId="55" xfId="0" applyFont="1" applyFill="1" applyBorder="1" applyAlignment="1">
      <alignment horizontal="center" vertical="center"/>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35" xfId="0" applyFont="1" applyBorder="1" applyAlignment="1">
      <alignment vertical="center" wrapText="1"/>
    </xf>
    <xf numFmtId="0" fontId="12" fillId="0" borderId="38" xfId="0" applyFont="1" applyBorder="1" applyAlignment="1">
      <alignment vertical="center" wrapText="1"/>
    </xf>
    <xf numFmtId="0" fontId="4" fillId="0" borderId="0" xfId="0" applyFont="1" applyAlignment="1">
      <alignment vertical="center" wrapText="1"/>
    </xf>
    <xf numFmtId="0" fontId="8" fillId="0" borderId="38" xfId="0" applyFont="1" applyBorder="1" applyAlignment="1">
      <alignment vertical="center" wrapText="1"/>
    </xf>
    <xf numFmtId="0" fontId="8" fillId="0" borderId="0" xfId="0" applyFont="1" applyAlignment="1">
      <alignment horizontal="center" vertical="center" wrapText="1"/>
    </xf>
    <xf numFmtId="0" fontId="8" fillId="0" borderId="0" xfId="0" applyFont="1" applyBorder="1" applyAlignment="1">
      <alignment vertical="center" wrapText="1"/>
    </xf>
    <xf numFmtId="0" fontId="8" fillId="0" borderId="30" xfId="0" applyFont="1" applyBorder="1" applyAlignment="1">
      <alignment vertical="center" wrapText="1"/>
    </xf>
    <xf numFmtId="0" fontId="8" fillId="0" borderId="35" xfId="0" applyFont="1" applyBorder="1" applyAlignment="1">
      <alignment vertical="center" wrapText="1"/>
    </xf>
    <xf numFmtId="0" fontId="8" fillId="0" borderId="34" xfId="0" applyFont="1" applyBorder="1" applyAlignment="1">
      <alignment vertical="center" wrapText="1"/>
    </xf>
    <xf numFmtId="0" fontId="11" fillId="0" borderId="15" xfId="0" applyFont="1" applyBorder="1" applyAlignment="1">
      <alignment vertical="center" wrapText="1"/>
    </xf>
    <xf numFmtId="10" fontId="8" fillId="0" borderId="24" xfId="0" applyNumberFormat="1" applyFont="1" applyFill="1" applyBorder="1">
      <alignment vertical="center"/>
    </xf>
    <xf numFmtId="0" fontId="10" fillId="0" borderId="0" xfId="0" applyFont="1" applyFill="1" applyAlignment="1">
      <alignment vertical="center"/>
    </xf>
    <xf numFmtId="0" fontId="12" fillId="0" borderId="14" xfId="0" applyFont="1" applyBorder="1" applyAlignment="1">
      <alignment vertical="center" wrapText="1"/>
    </xf>
    <xf numFmtId="0" fontId="8" fillId="0" borderId="35" xfId="0" applyFont="1" applyFill="1" applyBorder="1" applyAlignment="1">
      <alignment vertical="center" wrapText="1"/>
    </xf>
    <xf numFmtId="0" fontId="12" fillId="0" borderId="6" xfId="0" applyFont="1" applyBorder="1" applyAlignment="1">
      <alignment vertical="center" wrapText="1"/>
    </xf>
    <xf numFmtId="0" fontId="12" fillId="0" borderId="69" xfId="0" applyFont="1" applyBorder="1" applyAlignment="1">
      <alignment vertical="center" wrapText="1"/>
    </xf>
    <xf numFmtId="0" fontId="12" fillId="0" borderId="35" xfId="0" applyFont="1" applyFill="1" applyBorder="1" applyAlignment="1">
      <alignment vertical="center" wrapText="1"/>
    </xf>
    <xf numFmtId="0" fontId="14" fillId="0" borderId="0" xfId="0" applyFont="1" applyAlignment="1">
      <alignment vertical="center"/>
    </xf>
    <xf numFmtId="0" fontId="8" fillId="0" borderId="70" xfId="0" applyFont="1" applyBorder="1" applyAlignment="1">
      <alignment vertical="center" wrapText="1"/>
    </xf>
    <xf numFmtId="0" fontId="8" fillId="0" borderId="6" xfId="0" applyFont="1" applyBorder="1">
      <alignment vertical="center"/>
    </xf>
    <xf numFmtId="0" fontId="8" fillId="0" borderId="61" xfId="0" applyFont="1" applyBorder="1" applyAlignment="1">
      <alignment vertical="center" wrapText="1"/>
    </xf>
    <xf numFmtId="0" fontId="10" fillId="0" borderId="66" xfId="0" applyFont="1" applyBorder="1" applyAlignment="1">
      <alignment horizontal="center" vertical="center" wrapText="1"/>
    </xf>
    <xf numFmtId="0" fontId="8" fillId="0" borderId="28" xfId="0" applyFont="1" applyBorder="1" applyAlignment="1">
      <alignment vertical="center" wrapText="1"/>
    </xf>
    <xf numFmtId="0" fontId="16" fillId="0" borderId="28" xfId="0" applyFont="1" applyBorder="1" applyAlignment="1">
      <alignment vertical="center" wrapText="1"/>
    </xf>
    <xf numFmtId="0" fontId="8" fillId="0" borderId="26" xfId="0" applyFont="1" applyFill="1" applyBorder="1" applyAlignment="1">
      <alignment vertical="center" wrapText="1"/>
    </xf>
    <xf numFmtId="0" fontId="10" fillId="0" borderId="1" xfId="0" applyFont="1" applyBorder="1" applyAlignment="1">
      <alignment horizontal="center" vertical="center"/>
    </xf>
    <xf numFmtId="0" fontId="12" fillId="0" borderId="28" xfId="0" applyFont="1" applyBorder="1" applyAlignment="1">
      <alignment vertical="center" wrapText="1"/>
    </xf>
    <xf numFmtId="9" fontId="8" fillId="0" borderId="6" xfId="0" applyNumberFormat="1" applyFont="1" applyBorder="1" applyAlignment="1">
      <alignment vertical="center" wrapText="1"/>
    </xf>
    <xf numFmtId="9" fontId="12" fillId="0" borderId="35" xfId="0" applyNumberFormat="1" applyFont="1" applyBorder="1" applyAlignment="1">
      <alignment vertical="center" wrapText="1"/>
    </xf>
    <xf numFmtId="0" fontId="12" fillId="0" borderId="36" xfId="0" applyFont="1" applyBorder="1" applyAlignment="1">
      <alignment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9" fontId="12" fillId="0" borderId="36" xfId="0" applyNumberFormat="1" applyFont="1" applyBorder="1" applyAlignment="1">
      <alignment vertical="center" wrapText="1"/>
    </xf>
    <xf numFmtId="0" fontId="15" fillId="0" borderId="73" xfId="0" applyFont="1" applyBorder="1" applyAlignment="1">
      <alignment horizontal="center" vertical="center" wrapText="1"/>
    </xf>
    <xf numFmtId="0" fontId="0" fillId="0" borderId="35" xfId="0" applyFill="1" applyBorder="1" applyAlignment="1">
      <alignment vertical="center" wrapText="1"/>
    </xf>
    <xf numFmtId="0" fontId="2" fillId="0" borderId="40" xfId="0" applyFont="1" applyFill="1" applyBorder="1" applyAlignment="1">
      <alignment vertical="center" wrapText="1"/>
    </xf>
    <xf numFmtId="0" fontId="8" fillId="0" borderId="37" xfId="0" applyFont="1" applyBorder="1" applyAlignment="1">
      <alignment vertical="center" wrapText="1"/>
    </xf>
    <xf numFmtId="0" fontId="2" fillId="0" borderId="35" xfId="0" applyFont="1" applyBorder="1" applyAlignment="1">
      <alignment vertical="center" wrapText="1"/>
    </xf>
    <xf numFmtId="0" fontId="17" fillId="0" borderId="35" xfId="0" applyFont="1" applyBorder="1" applyAlignment="1">
      <alignment vertical="center" wrapText="1"/>
    </xf>
    <xf numFmtId="0" fontId="21" fillId="0" borderId="0" xfId="1">
      <alignment vertical="center"/>
    </xf>
    <xf numFmtId="0" fontId="22" fillId="0" borderId="13" xfId="1" applyFont="1" applyBorder="1">
      <alignment vertical="center"/>
    </xf>
    <xf numFmtId="0" fontId="16" fillId="0" borderId="13" xfId="1" applyFont="1" applyBorder="1">
      <alignment vertical="center"/>
    </xf>
    <xf numFmtId="0" fontId="8" fillId="0" borderId="13" xfId="1" applyFont="1" applyBorder="1">
      <alignment vertical="center"/>
    </xf>
    <xf numFmtId="0" fontId="16" fillId="0" borderId="13" xfId="1" applyFont="1" applyBorder="1" applyAlignment="1">
      <alignment vertical="center" wrapText="1"/>
    </xf>
    <xf numFmtId="49" fontId="8" fillId="0" borderId="13" xfId="1" applyNumberFormat="1" applyFont="1" applyBorder="1">
      <alignment vertical="center"/>
    </xf>
    <xf numFmtId="49" fontId="8" fillId="0" borderId="13" xfId="1" applyNumberFormat="1" applyFont="1" applyBorder="1" applyAlignment="1">
      <alignment vertical="center" wrapText="1"/>
    </xf>
    <xf numFmtId="49" fontId="8" fillId="0" borderId="13" xfId="1" applyNumberFormat="1" applyFont="1" applyFill="1" applyBorder="1">
      <alignment vertical="center"/>
    </xf>
    <xf numFmtId="0" fontId="22" fillId="0" borderId="0" xfId="1" applyFont="1">
      <alignment vertical="center"/>
    </xf>
    <xf numFmtId="0" fontId="22" fillId="0" borderId="13" xfId="1" applyFont="1" applyBorder="1" applyAlignment="1">
      <alignment vertical="center" wrapText="1"/>
    </xf>
    <xf numFmtId="0" fontId="8" fillId="0" borderId="13" xfId="1" applyFont="1" applyBorder="1" applyAlignment="1">
      <alignment vertical="center" wrapText="1"/>
    </xf>
    <xf numFmtId="0" fontId="8" fillId="0" borderId="13" xfId="1" applyFont="1" applyFill="1" applyBorder="1">
      <alignment vertical="center"/>
    </xf>
    <xf numFmtId="0" fontId="0" fillId="0" borderId="0" xfId="0" applyFont="1">
      <alignment vertical="center"/>
    </xf>
    <xf numFmtId="0" fontId="0" fillId="0" borderId="56" xfId="0" applyFont="1" applyFill="1" applyBorder="1"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Fill="1" applyAlignment="1">
      <alignment vertical="center"/>
    </xf>
    <xf numFmtId="0" fontId="0" fillId="0" borderId="0" xfId="0" applyFont="1" applyAlignment="1">
      <alignment horizontal="center" vertical="center"/>
    </xf>
    <xf numFmtId="0" fontId="12" fillId="0" borderId="75" xfId="0" applyFont="1" applyBorder="1" applyAlignment="1">
      <alignment horizontal="center" vertical="center" wrapText="1"/>
    </xf>
    <xf numFmtId="0" fontId="8" fillId="0" borderId="7" xfId="0" applyFont="1" applyBorder="1" applyAlignment="1">
      <alignment vertical="center" wrapText="1"/>
    </xf>
    <xf numFmtId="0" fontId="10" fillId="0" borderId="76" xfId="0" applyFont="1" applyBorder="1" applyAlignment="1">
      <alignment horizontal="center" vertical="center" wrapText="1"/>
    </xf>
    <xf numFmtId="0" fontId="0" fillId="0" borderId="38" xfId="0" applyBorder="1" applyAlignment="1">
      <alignment vertical="center" wrapText="1"/>
    </xf>
    <xf numFmtId="0" fontId="0" fillId="0" borderId="75" xfId="0" applyBorder="1" applyAlignment="1">
      <alignment horizontal="center" vertical="center" wrapText="1"/>
    </xf>
    <xf numFmtId="0" fontId="0" fillId="0" borderId="28" xfId="0" applyBorder="1" applyAlignment="1">
      <alignment vertical="center" wrapText="1"/>
    </xf>
    <xf numFmtId="0" fontId="0" fillId="0" borderId="76" xfId="0" applyBorder="1" applyAlignment="1">
      <alignment horizontal="center" vertical="center" wrapText="1"/>
    </xf>
    <xf numFmtId="0" fontId="8" fillId="0" borderId="50" xfId="0" applyFont="1" applyBorder="1" applyAlignment="1">
      <alignment vertical="center" wrapText="1"/>
    </xf>
    <xf numFmtId="0" fontId="8" fillId="0" borderId="48" xfId="0" applyFont="1" applyBorder="1" applyAlignment="1">
      <alignment vertical="center" wrapText="1"/>
    </xf>
    <xf numFmtId="0" fontId="9" fillId="0" borderId="28" xfId="0" applyFont="1" applyBorder="1" applyAlignment="1">
      <alignment vertical="center" wrapText="1"/>
    </xf>
    <xf numFmtId="0" fontId="9" fillId="0" borderId="50" xfId="0" applyFont="1"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0" fontId="9" fillId="0" borderId="13" xfId="0" applyFont="1" applyBorder="1" applyAlignment="1">
      <alignment vertical="center" wrapText="1"/>
    </xf>
    <xf numFmtId="0" fontId="9" fillId="0" borderId="33" xfId="0" applyFont="1" applyBorder="1" applyAlignment="1">
      <alignment vertical="center" wrapText="1"/>
    </xf>
    <xf numFmtId="0" fontId="8" fillId="0" borderId="26" xfId="0" applyFont="1" applyBorder="1" applyAlignment="1">
      <alignment vertical="center" wrapText="1"/>
    </xf>
    <xf numFmtId="0" fontId="0" fillId="0" borderId="23" xfId="0" applyBorder="1" applyAlignment="1">
      <alignment horizontal="center" vertical="center" wrapText="1"/>
    </xf>
    <xf numFmtId="0" fontId="0" fillId="0" borderId="15" xfId="0" applyBorder="1" applyAlignment="1">
      <alignment vertical="center" wrapText="1"/>
    </xf>
    <xf numFmtId="0" fontId="9" fillId="0" borderId="77" xfId="0" applyFont="1" applyBorder="1" applyAlignment="1">
      <alignment vertical="center" wrapText="1"/>
    </xf>
    <xf numFmtId="0" fontId="8" fillId="2" borderId="13" xfId="0" applyFont="1" applyFill="1" applyBorder="1" applyAlignment="1">
      <alignment vertical="center" wrapText="1"/>
    </xf>
    <xf numFmtId="0" fontId="8" fillId="2" borderId="50" xfId="0" applyFont="1" applyFill="1" applyBorder="1" applyAlignment="1">
      <alignment vertical="center" wrapText="1"/>
    </xf>
    <xf numFmtId="0" fontId="9" fillId="0" borderId="47" xfId="0" applyFont="1" applyBorder="1" applyAlignment="1">
      <alignment vertical="center" wrapText="1"/>
    </xf>
    <xf numFmtId="0" fontId="0" fillId="0" borderId="0" xfId="0" applyFont="1" applyFill="1" applyAlignment="1">
      <alignment vertical="center" wrapText="1"/>
    </xf>
    <xf numFmtId="0" fontId="9" fillId="0" borderId="40" xfId="0" applyFont="1" applyBorder="1" applyAlignment="1">
      <alignment vertical="center" wrapText="1"/>
    </xf>
    <xf numFmtId="0" fontId="12" fillId="0" borderId="69" xfId="0" applyFont="1" applyFill="1" applyBorder="1" applyAlignment="1">
      <alignment vertical="center" wrapText="1"/>
    </xf>
    <xf numFmtId="0" fontId="23" fillId="0" borderId="0" xfId="0" applyFont="1">
      <alignment vertical="center"/>
    </xf>
    <xf numFmtId="0" fontId="4" fillId="0" borderId="0" xfId="0" applyFont="1" applyFill="1" applyAlignment="1">
      <alignment vertical="center"/>
    </xf>
    <xf numFmtId="0" fontId="24" fillId="0" borderId="0" xfId="0" applyFont="1">
      <alignment vertical="center"/>
    </xf>
    <xf numFmtId="0" fontId="25" fillId="0" borderId="0" xfId="0" applyFont="1">
      <alignment vertical="center"/>
    </xf>
    <xf numFmtId="0" fontId="26" fillId="0" borderId="0" xfId="0" applyFont="1" applyFill="1">
      <alignment vertical="center"/>
    </xf>
    <xf numFmtId="0" fontId="25" fillId="0" borderId="0" xfId="0" applyFont="1" applyFill="1">
      <alignment vertical="center"/>
    </xf>
    <xf numFmtId="0" fontId="25" fillId="0" borderId="7" xfId="0" applyFont="1" applyBorder="1">
      <alignment vertical="center"/>
    </xf>
    <xf numFmtId="0" fontId="25" fillId="0" borderId="22" xfId="0" applyFont="1" applyFill="1" applyBorder="1">
      <alignment vertical="center"/>
    </xf>
    <xf numFmtId="176" fontId="22" fillId="0" borderId="22" xfId="0" applyNumberFormat="1" applyFont="1" applyFill="1" applyBorder="1">
      <alignment vertical="center"/>
    </xf>
    <xf numFmtId="176" fontId="22" fillId="0" borderId="22" xfId="0" applyNumberFormat="1" applyFont="1" applyFill="1" applyBorder="1" applyAlignment="1">
      <alignment horizontal="right" vertical="center"/>
    </xf>
    <xf numFmtId="0" fontId="25" fillId="0" borderId="23" xfId="0" applyFont="1" applyFill="1" applyBorder="1">
      <alignment vertical="center"/>
    </xf>
    <xf numFmtId="176" fontId="22" fillId="0" borderId="23" xfId="0" applyNumberFormat="1" applyFont="1" applyFill="1" applyBorder="1">
      <alignment vertical="center"/>
    </xf>
    <xf numFmtId="176" fontId="22" fillId="0" borderId="23" xfId="0" applyNumberFormat="1" applyFont="1" applyFill="1" applyBorder="1" applyAlignment="1">
      <alignment horizontal="right" vertical="center"/>
    </xf>
    <xf numFmtId="10" fontId="22" fillId="0" borderId="23" xfId="0" applyNumberFormat="1" applyFont="1" applyFill="1" applyBorder="1">
      <alignment vertical="center"/>
    </xf>
    <xf numFmtId="10" fontId="22" fillId="0" borderId="23" xfId="0" applyNumberFormat="1" applyFont="1" applyFill="1" applyBorder="1" applyAlignment="1">
      <alignment horizontal="right" vertical="center"/>
    </xf>
    <xf numFmtId="0" fontId="25" fillId="0" borderId="24" xfId="0" applyFont="1" applyFill="1" applyBorder="1">
      <alignment vertical="center"/>
    </xf>
    <xf numFmtId="10" fontId="22" fillId="0" borderId="24" xfId="0" applyNumberFormat="1" applyFont="1" applyFill="1" applyBorder="1" applyAlignment="1">
      <alignment horizontal="right" vertical="center"/>
    </xf>
    <xf numFmtId="0" fontId="25" fillId="0" borderId="12" xfId="0" applyFont="1" applyFill="1" applyBorder="1" applyAlignment="1">
      <alignment vertical="center" wrapText="1"/>
    </xf>
    <xf numFmtId="177" fontId="22" fillId="0" borderId="22" xfId="0" applyNumberFormat="1" applyFont="1" applyFill="1" applyBorder="1">
      <alignment vertical="center"/>
    </xf>
    <xf numFmtId="0" fontId="25" fillId="0" borderId="27" xfId="0" applyFont="1" applyFill="1" applyBorder="1">
      <alignment vertical="center"/>
    </xf>
    <xf numFmtId="177" fontId="22" fillId="0" borderId="23" xfId="0" applyNumberFormat="1" applyFont="1" applyFill="1" applyBorder="1">
      <alignment vertical="center"/>
    </xf>
    <xf numFmtId="0" fontId="25" fillId="0" borderId="12" xfId="0" applyFont="1" applyFill="1" applyBorder="1">
      <alignment vertical="center"/>
    </xf>
    <xf numFmtId="0" fontId="22" fillId="0" borderId="0" xfId="0" applyFont="1">
      <alignment vertical="center"/>
    </xf>
    <xf numFmtId="0" fontId="25" fillId="0" borderId="49" xfId="0" applyFont="1" applyFill="1" applyBorder="1">
      <alignment vertical="center"/>
    </xf>
    <xf numFmtId="10" fontId="22" fillId="0" borderId="24" xfId="0" applyNumberFormat="1" applyFont="1" applyFill="1" applyBorder="1">
      <alignment vertical="center"/>
    </xf>
    <xf numFmtId="0" fontId="25" fillId="0" borderId="34" xfId="0" applyFont="1" applyBorder="1" applyAlignment="1">
      <alignment horizontal="center" vertical="center"/>
    </xf>
    <xf numFmtId="0" fontId="25" fillId="0" borderId="41" xfId="0" applyFont="1" applyBorder="1" applyAlignment="1">
      <alignment horizontal="center" vertical="center"/>
    </xf>
    <xf numFmtId="0" fontId="25" fillId="0" borderId="36" xfId="0" applyFont="1" applyBorder="1" applyAlignment="1">
      <alignment horizontal="center" vertical="center"/>
    </xf>
    <xf numFmtId="0" fontId="25" fillId="0" borderId="35" xfId="0" applyFont="1" applyBorder="1" applyAlignment="1">
      <alignment horizontal="center" vertical="center"/>
    </xf>
    <xf numFmtId="0" fontId="25" fillId="0" borderId="1" xfId="0" applyFont="1" applyBorder="1" applyAlignment="1">
      <alignment horizontal="center" vertical="center"/>
    </xf>
    <xf numFmtId="0" fontId="28" fillId="0" borderId="20" xfId="0" applyFont="1" applyBorder="1">
      <alignment vertical="center"/>
    </xf>
    <xf numFmtId="176" fontId="22" fillId="0" borderId="15" xfId="0" applyNumberFormat="1" applyFont="1" applyFill="1" applyBorder="1">
      <alignment vertical="center"/>
    </xf>
    <xf numFmtId="10" fontId="22" fillId="0" borderId="16" xfId="0" applyNumberFormat="1" applyFont="1" applyFill="1" applyBorder="1">
      <alignment vertical="center"/>
    </xf>
    <xf numFmtId="0" fontId="22" fillId="0" borderId="40" xfId="0" applyFont="1" applyBorder="1">
      <alignment vertical="center"/>
    </xf>
    <xf numFmtId="0" fontId="22" fillId="0" borderId="38" xfId="0" applyFont="1" applyBorder="1">
      <alignment vertical="center"/>
    </xf>
    <xf numFmtId="177" fontId="22" fillId="0" borderId="42" xfId="0" applyNumberFormat="1" applyFont="1" applyBorder="1">
      <alignment vertical="center"/>
    </xf>
    <xf numFmtId="0" fontId="22" fillId="0" borderId="37" xfId="0" applyFont="1" applyBorder="1">
      <alignment vertical="center"/>
    </xf>
    <xf numFmtId="0" fontId="22" fillId="0" borderId="38" xfId="0" applyFont="1" applyFill="1" applyBorder="1">
      <alignment vertical="center"/>
    </xf>
    <xf numFmtId="10" fontId="22" fillId="0" borderId="26" xfId="0" applyNumberFormat="1" applyFont="1" applyBorder="1">
      <alignment vertical="center"/>
    </xf>
    <xf numFmtId="0" fontId="28" fillId="0" borderId="21" xfId="0" applyFont="1" applyBorder="1">
      <alignment vertical="center"/>
    </xf>
    <xf numFmtId="176" fontId="22" fillId="0" borderId="13" xfId="0" applyNumberFormat="1" applyFont="1" applyFill="1" applyBorder="1">
      <alignment vertical="center"/>
    </xf>
    <xf numFmtId="10" fontId="22" fillId="0" borderId="14" xfId="0" applyNumberFormat="1" applyFont="1" applyFill="1" applyBorder="1">
      <alignment vertical="center"/>
    </xf>
    <xf numFmtId="0" fontId="22" fillId="0" borderId="17" xfId="0" applyFont="1" applyBorder="1">
      <alignment vertical="center"/>
    </xf>
    <xf numFmtId="0" fontId="22" fillId="0" borderId="13" xfId="0" applyFont="1" applyBorder="1">
      <alignment vertical="center"/>
    </xf>
    <xf numFmtId="0" fontId="22" fillId="0" borderId="13" xfId="0" applyFont="1" applyFill="1" applyBorder="1">
      <alignment vertical="center"/>
    </xf>
    <xf numFmtId="177" fontId="22" fillId="0" borderId="32" xfId="0" applyNumberFormat="1" applyFont="1" applyBorder="1">
      <alignment vertical="center"/>
    </xf>
    <xf numFmtId="0" fontId="22" fillId="0" borderId="21" xfId="0" applyFont="1" applyBorder="1">
      <alignment vertical="center"/>
    </xf>
    <xf numFmtId="10" fontId="22" fillId="0" borderId="14" xfId="0" applyNumberFormat="1" applyFont="1" applyBorder="1">
      <alignment vertical="center"/>
    </xf>
    <xf numFmtId="0" fontId="22" fillId="0" borderId="0" xfId="0" applyFont="1" applyBorder="1">
      <alignment vertical="center"/>
    </xf>
    <xf numFmtId="0" fontId="22" fillId="0" borderId="29" xfId="0" applyFont="1" applyBorder="1">
      <alignment vertical="center"/>
    </xf>
    <xf numFmtId="0" fontId="22" fillId="0" borderId="46" xfId="0" applyFont="1" applyBorder="1">
      <alignment vertical="center"/>
    </xf>
    <xf numFmtId="0" fontId="22" fillId="0" borderId="4" xfId="0" applyFont="1" applyBorder="1">
      <alignment vertical="center"/>
    </xf>
    <xf numFmtId="0" fontId="22" fillId="0" borderId="30" xfId="0" applyFont="1" applyBorder="1">
      <alignment vertical="center"/>
    </xf>
    <xf numFmtId="0" fontId="22" fillId="0" borderId="47" xfId="0" applyFont="1" applyBorder="1">
      <alignment vertical="center"/>
    </xf>
    <xf numFmtId="10" fontId="22" fillId="0" borderId="47" xfId="0" applyNumberFormat="1" applyFont="1" applyBorder="1">
      <alignment vertical="center"/>
    </xf>
    <xf numFmtId="0" fontId="22" fillId="0" borderId="33" xfId="0" applyFont="1" applyBorder="1">
      <alignment vertical="center"/>
    </xf>
    <xf numFmtId="0" fontId="22" fillId="0" borderId="32" xfId="0" applyFont="1" applyBorder="1">
      <alignment vertical="center"/>
    </xf>
    <xf numFmtId="177" fontId="22" fillId="0" borderId="14" xfId="0" applyNumberFormat="1" applyFont="1" applyBorder="1">
      <alignment vertical="center"/>
    </xf>
    <xf numFmtId="177" fontId="22" fillId="0" borderId="47" xfId="0" applyNumberFormat="1" applyFont="1" applyBorder="1">
      <alignment vertical="center"/>
    </xf>
    <xf numFmtId="0" fontId="22" fillId="0" borderId="21" xfId="0" applyFont="1" applyFill="1" applyBorder="1">
      <alignment vertical="center"/>
    </xf>
    <xf numFmtId="0" fontId="22" fillId="0" borderId="31" xfId="0" applyFont="1" applyBorder="1">
      <alignment vertical="center"/>
    </xf>
    <xf numFmtId="0" fontId="22" fillId="0" borderId="72" xfId="0" applyFont="1" applyBorder="1">
      <alignment vertical="center"/>
    </xf>
    <xf numFmtId="178" fontId="22" fillId="0" borderId="29" xfId="0" applyNumberFormat="1" applyFont="1" applyBorder="1">
      <alignment vertical="center"/>
    </xf>
    <xf numFmtId="10" fontId="22" fillId="0" borderId="46" xfId="0" applyNumberFormat="1" applyFont="1" applyBorder="1">
      <alignment vertical="center"/>
    </xf>
    <xf numFmtId="178" fontId="22" fillId="0" borderId="30" xfId="0" applyNumberFormat="1" applyFont="1" applyBorder="1">
      <alignment vertical="center"/>
    </xf>
    <xf numFmtId="0" fontId="22" fillId="0" borderId="17" xfId="0" applyFont="1" applyBorder="1" applyAlignment="1">
      <alignment vertical="center" wrapText="1"/>
    </xf>
    <xf numFmtId="10" fontId="22" fillId="0" borderId="16" xfId="0" applyNumberFormat="1" applyFont="1" applyBorder="1">
      <alignment vertical="center"/>
    </xf>
    <xf numFmtId="0" fontId="22" fillId="0" borderId="58" xfId="0" applyFont="1" applyBorder="1">
      <alignment vertical="center"/>
    </xf>
    <xf numFmtId="178" fontId="22" fillId="0" borderId="45" xfId="0" applyNumberFormat="1" applyFont="1" applyBorder="1">
      <alignment vertical="center"/>
    </xf>
    <xf numFmtId="10" fontId="22" fillId="0" borderId="48" xfId="0" applyNumberFormat="1" applyFont="1" applyBorder="1">
      <alignment vertical="center"/>
    </xf>
    <xf numFmtId="0" fontId="25" fillId="0" borderId="71" xfId="0" applyFont="1" applyBorder="1">
      <alignment vertical="center"/>
    </xf>
    <xf numFmtId="0" fontId="22" fillId="0" borderId="39" xfId="0" applyFont="1" applyBorder="1">
      <alignment vertical="center"/>
    </xf>
    <xf numFmtId="177" fontId="22" fillId="0" borderId="29" xfId="0" applyNumberFormat="1" applyFont="1" applyBorder="1">
      <alignment vertical="center"/>
    </xf>
    <xf numFmtId="0" fontId="25" fillId="0" borderId="43" xfId="0" applyFont="1" applyBorder="1">
      <alignment vertical="center"/>
    </xf>
    <xf numFmtId="0" fontId="22" fillId="0" borderId="44" xfId="0" applyFont="1" applyFill="1" applyBorder="1">
      <alignment vertical="center"/>
    </xf>
    <xf numFmtId="10" fontId="22" fillId="0" borderId="25" xfId="0" applyNumberFormat="1" applyFont="1" applyBorder="1">
      <alignment vertical="center"/>
    </xf>
    <xf numFmtId="0" fontId="25" fillId="0" borderId="34" xfId="0" applyFont="1" applyBorder="1">
      <alignment vertical="center"/>
    </xf>
    <xf numFmtId="176" fontId="22" fillId="0" borderId="35" xfId="0" applyNumberFormat="1" applyFont="1" applyBorder="1">
      <alignment vertical="center"/>
    </xf>
    <xf numFmtId="10" fontId="22" fillId="0" borderId="36" xfId="0" applyNumberFormat="1" applyFont="1" applyBorder="1">
      <alignment vertical="center"/>
    </xf>
    <xf numFmtId="0" fontId="22" fillId="0" borderId="34" xfId="0" applyFont="1" applyBorder="1">
      <alignment vertical="center"/>
    </xf>
    <xf numFmtId="0" fontId="22" fillId="0" borderId="35" xfId="0" applyFont="1" applyBorder="1">
      <alignment vertical="center"/>
    </xf>
    <xf numFmtId="0" fontId="22" fillId="0" borderId="41" xfId="0" applyFont="1" applyBorder="1">
      <alignment vertical="center"/>
    </xf>
    <xf numFmtId="0" fontId="25" fillId="0" borderId="0" xfId="0" applyFont="1" applyFill="1" applyBorder="1">
      <alignment vertical="center"/>
    </xf>
    <xf numFmtId="178" fontId="25" fillId="0" borderId="0" xfId="0" applyNumberFormat="1" applyFont="1" applyBorder="1">
      <alignment vertical="center"/>
    </xf>
    <xf numFmtId="10" fontId="25" fillId="0" borderId="0" xfId="0" applyNumberFormat="1" applyFont="1" applyBorder="1">
      <alignment vertical="center"/>
    </xf>
    <xf numFmtId="0" fontId="26" fillId="0" borderId="0" xfId="0" applyFont="1">
      <alignment vertical="center"/>
    </xf>
    <xf numFmtId="0" fontId="25" fillId="0" borderId="66" xfId="0" applyFont="1" applyBorder="1">
      <alignment vertical="center"/>
    </xf>
    <xf numFmtId="177" fontId="22" fillId="0" borderId="62" xfId="0" applyNumberFormat="1" applyFont="1" applyBorder="1">
      <alignment vertical="center"/>
    </xf>
    <xf numFmtId="0" fontId="25" fillId="0" borderId="23" xfId="0" applyFont="1" applyBorder="1">
      <alignment vertical="center"/>
    </xf>
    <xf numFmtId="177" fontId="22" fillId="0" borderId="19" xfId="0" applyNumberFormat="1" applyFont="1" applyBorder="1">
      <alignment vertical="center"/>
    </xf>
    <xf numFmtId="10" fontId="22" fillId="0" borderId="19" xfId="0" applyNumberFormat="1" applyFont="1" applyBorder="1">
      <alignment vertical="center"/>
    </xf>
    <xf numFmtId="0" fontId="25" fillId="0" borderId="68" xfId="0" applyFont="1" applyBorder="1">
      <alignment vertical="center"/>
    </xf>
    <xf numFmtId="10" fontId="22" fillId="0" borderId="52" xfId="0" applyNumberFormat="1" applyFont="1" applyFill="1" applyBorder="1">
      <alignment vertical="center"/>
    </xf>
    <xf numFmtId="0" fontId="25" fillId="0" borderId="66" xfId="0" applyFont="1" applyBorder="1" applyAlignment="1">
      <alignment vertical="center" wrapText="1"/>
    </xf>
    <xf numFmtId="10" fontId="22" fillId="0" borderId="52" xfId="0" applyNumberFormat="1" applyFont="1" applyBorder="1">
      <alignment vertical="center"/>
    </xf>
    <xf numFmtId="0" fontId="25" fillId="0" borderId="24" xfId="0" applyFont="1" applyBorder="1">
      <alignment vertical="center"/>
    </xf>
    <xf numFmtId="10" fontId="22" fillId="0" borderId="59" xfId="0" applyNumberFormat="1" applyFont="1" applyBorder="1">
      <alignment vertical="center"/>
    </xf>
    <xf numFmtId="0" fontId="25" fillId="0" borderId="6" xfId="0" applyFont="1" applyBorder="1" applyAlignment="1">
      <alignment horizontal="center" vertical="center"/>
    </xf>
    <xf numFmtId="176" fontId="22" fillId="0" borderId="15" xfId="0" applyNumberFormat="1" applyFont="1" applyBorder="1">
      <alignment vertical="center"/>
    </xf>
    <xf numFmtId="0" fontId="22" fillId="0" borderId="12" xfId="0" applyFont="1" applyBorder="1">
      <alignment vertical="center"/>
    </xf>
    <xf numFmtId="0" fontId="22" fillId="0" borderId="15" xfId="0" applyFont="1" applyBorder="1">
      <alignment vertical="center"/>
    </xf>
    <xf numFmtId="0" fontId="22" fillId="0" borderId="10" xfId="0" applyFont="1" applyBorder="1">
      <alignment vertical="center"/>
    </xf>
    <xf numFmtId="177" fontId="22" fillId="0" borderId="10" xfId="0" applyNumberFormat="1" applyFont="1" applyBorder="1">
      <alignment vertical="center"/>
    </xf>
    <xf numFmtId="0" fontId="22" fillId="0" borderId="20" xfId="0" applyFont="1" applyBorder="1">
      <alignment vertical="center"/>
    </xf>
    <xf numFmtId="0" fontId="22" fillId="0" borderId="15" xfId="0" applyFont="1" applyFill="1" applyBorder="1">
      <alignment vertical="center"/>
    </xf>
    <xf numFmtId="176" fontId="22" fillId="0" borderId="13" xfId="0" applyNumberFormat="1" applyFont="1" applyBorder="1">
      <alignment vertical="center"/>
    </xf>
    <xf numFmtId="0" fontId="22" fillId="0" borderId="27" xfId="0" applyFont="1" applyBorder="1">
      <alignment vertical="center"/>
    </xf>
    <xf numFmtId="0" fontId="22" fillId="0" borderId="33" xfId="0" applyFont="1" applyFill="1" applyBorder="1">
      <alignment vertical="center"/>
    </xf>
    <xf numFmtId="177" fontId="22" fillId="0" borderId="33" xfId="0" applyNumberFormat="1" applyFont="1" applyBorder="1">
      <alignment vertical="center"/>
    </xf>
    <xf numFmtId="0" fontId="22" fillId="0" borderId="28" xfId="0" applyFont="1" applyBorder="1">
      <alignment vertical="center"/>
    </xf>
    <xf numFmtId="177" fontId="22" fillId="0" borderId="0" xfId="0" applyNumberFormat="1" applyFont="1" applyBorder="1">
      <alignment vertical="center"/>
    </xf>
    <xf numFmtId="10" fontId="22" fillId="0" borderId="2" xfId="0" applyNumberFormat="1" applyFont="1" applyBorder="1">
      <alignment vertical="center"/>
    </xf>
    <xf numFmtId="0" fontId="22" fillId="0" borderId="28" xfId="0" applyFont="1" applyFill="1" applyBorder="1">
      <alignment vertical="center"/>
    </xf>
    <xf numFmtId="0" fontId="28" fillId="0" borderId="21" xfId="0" applyFont="1" applyBorder="1" applyAlignment="1">
      <alignment vertical="center" wrapText="1"/>
    </xf>
    <xf numFmtId="0" fontId="22" fillId="0" borderId="27" xfId="0" applyFont="1" applyBorder="1" applyAlignment="1">
      <alignment vertical="center" wrapText="1"/>
    </xf>
    <xf numFmtId="0" fontId="28" fillId="0" borderId="21" xfId="0" applyFont="1" applyFill="1" applyBorder="1">
      <alignment vertical="center"/>
    </xf>
    <xf numFmtId="0" fontId="22" fillId="0" borderId="67" xfId="0" applyFont="1" applyBorder="1">
      <alignment vertical="center"/>
    </xf>
    <xf numFmtId="176" fontId="22" fillId="0" borderId="39" xfId="0" applyNumberFormat="1" applyFont="1" applyBorder="1">
      <alignment vertical="center"/>
    </xf>
    <xf numFmtId="0" fontId="22" fillId="0" borderId="5" xfId="0" applyFont="1" applyBorder="1">
      <alignment vertical="center"/>
    </xf>
    <xf numFmtId="0" fontId="22" fillId="0" borderId="50" xfId="0" applyFont="1" applyBorder="1">
      <alignment vertical="center"/>
    </xf>
    <xf numFmtId="0" fontId="22" fillId="0" borderId="7" xfId="0" applyFont="1" applyBorder="1">
      <alignment vertical="center"/>
    </xf>
    <xf numFmtId="177" fontId="22" fillId="0" borderId="7" xfId="0" applyNumberFormat="1" applyFont="1" applyBorder="1">
      <alignment vertical="center"/>
    </xf>
    <xf numFmtId="0" fontId="25" fillId="0" borderId="51" xfId="0" applyFont="1" applyBorder="1">
      <alignment vertical="center"/>
    </xf>
    <xf numFmtId="0" fontId="25" fillId="0" borderId="34" xfId="0" applyFont="1" applyFill="1" applyBorder="1">
      <alignment vertical="center"/>
    </xf>
    <xf numFmtId="0" fontId="22" fillId="0" borderId="1" xfId="0" applyFont="1" applyBorder="1">
      <alignment vertical="center"/>
    </xf>
    <xf numFmtId="177" fontId="22" fillId="0" borderId="35" xfId="0" applyNumberFormat="1" applyFont="1" applyBorder="1">
      <alignment vertical="center"/>
    </xf>
    <xf numFmtId="177" fontId="22" fillId="0" borderId="6" xfId="0" applyNumberFormat="1" applyFont="1" applyBorder="1">
      <alignment vertical="center"/>
    </xf>
    <xf numFmtId="176" fontId="22" fillId="0" borderId="0" xfId="0" applyNumberFormat="1" applyFont="1" applyBorder="1">
      <alignment vertical="center"/>
    </xf>
    <xf numFmtId="10" fontId="22" fillId="0" borderId="0" xfId="0" applyNumberFormat="1" applyFont="1" applyBorder="1">
      <alignment vertical="center"/>
    </xf>
    <xf numFmtId="176" fontId="22" fillId="0" borderId="19" xfId="0" applyNumberFormat="1" applyFont="1" applyFill="1" applyBorder="1">
      <alignment vertical="center"/>
    </xf>
    <xf numFmtId="176" fontId="22" fillId="0" borderId="18" xfId="0" applyNumberFormat="1" applyFont="1" applyFill="1" applyBorder="1">
      <alignment vertical="center"/>
    </xf>
    <xf numFmtId="10" fontId="22" fillId="0" borderId="18" xfId="0" applyNumberFormat="1" applyFont="1" applyFill="1" applyBorder="1">
      <alignment vertical="center"/>
    </xf>
    <xf numFmtId="10" fontId="22" fillId="0" borderId="59" xfId="0" applyNumberFormat="1" applyFont="1" applyFill="1" applyBorder="1">
      <alignment vertical="center"/>
    </xf>
    <xf numFmtId="0" fontId="25" fillId="0" borderId="11" xfId="0" applyFont="1" applyFill="1" applyBorder="1" applyAlignment="1">
      <alignment vertical="center" wrapText="1"/>
    </xf>
    <xf numFmtId="177" fontId="22" fillId="0" borderId="66" xfId="0" applyNumberFormat="1" applyFont="1" applyFill="1" applyBorder="1">
      <alignment vertical="center"/>
    </xf>
    <xf numFmtId="0" fontId="25" fillId="0" borderId="27" xfId="0" applyFont="1" applyBorder="1">
      <alignment vertical="center"/>
    </xf>
    <xf numFmtId="177" fontId="22" fillId="0" borderId="23" xfId="0" applyNumberFormat="1" applyFont="1" applyBorder="1">
      <alignment vertical="center"/>
    </xf>
    <xf numFmtId="10" fontId="22" fillId="0" borderId="22" xfId="0" applyNumberFormat="1" applyFont="1" applyFill="1" applyBorder="1">
      <alignment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7" xfId="0" applyFont="1" applyBorder="1" applyAlignment="1">
      <alignment horizontal="center" vertical="center"/>
    </xf>
    <xf numFmtId="0" fontId="25" fillId="0" borderId="56" xfId="0" applyFont="1" applyBorder="1" applyAlignment="1">
      <alignment horizontal="center" vertical="center"/>
    </xf>
    <xf numFmtId="10" fontId="22" fillId="0" borderId="37" xfId="0" applyNumberFormat="1" applyFont="1" applyBorder="1" applyAlignment="1">
      <alignment vertical="center" wrapText="1"/>
    </xf>
    <xf numFmtId="177" fontId="22" fillId="0" borderId="38" xfId="0" applyNumberFormat="1" applyFont="1" applyBorder="1">
      <alignment vertical="center"/>
    </xf>
    <xf numFmtId="10" fontId="22" fillId="0" borderId="21" xfId="0" applyNumberFormat="1" applyFont="1" applyBorder="1">
      <alignment vertical="center"/>
    </xf>
    <xf numFmtId="177" fontId="22" fillId="0" borderId="13" xfId="0" applyNumberFormat="1" applyFont="1" applyBorder="1">
      <alignment vertical="center"/>
    </xf>
    <xf numFmtId="10" fontId="22" fillId="0" borderId="21" xfId="0" applyNumberFormat="1" applyFont="1" applyBorder="1" applyAlignment="1">
      <alignment vertical="center" wrapText="1"/>
    </xf>
    <xf numFmtId="0" fontId="22" fillId="0" borderId="21" xfId="0" applyFont="1" applyBorder="1" applyAlignment="1">
      <alignment vertical="center" wrapText="1"/>
    </xf>
    <xf numFmtId="177" fontId="22" fillId="0" borderId="13" xfId="0" applyNumberFormat="1" applyFont="1" applyFill="1" applyBorder="1">
      <alignment vertical="center"/>
    </xf>
    <xf numFmtId="0" fontId="22" fillId="0" borderId="2" xfId="0" applyFont="1" applyBorder="1">
      <alignment vertical="center"/>
    </xf>
    <xf numFmtId="10" fontId="22" fillId="0" borderId="27" xfId="0" applyNumberFormat="1" applyFont="1" applyBorder="1">
      <alignment vertical="center"/>
    </xf>
    <xf numFmtId="10" fontId="22" fillId="0" borderId="4" xfId="0" applyNumberFormat="1" applyFont="1" applyBorder="1">
      <alignment vertical="center"/>
    </xf>
    <xf numFmtId="177" fontId="22" fillId="0" borderId="28" xfId="0" applyNumberFormat="1" applyFont="1" applyBorder="1">
      <alignment vertical="center"/>
    </xf>
    <xf numFmtId="10" fontId="25" fillId="0" borderId="49" xfId="0" applyNumberFormat="1" applyFont="1" applyBorder="1">
      <alignment vertical="center"/>
    </xf>
    <xf numFmtId="177" fontId="22" fillId="0" borderId="44" xfId="0" applyNumberFormat="1" applyFont="1" applyBorder="1">
      <alignment vertical="center"/>
    </xf>
    <xf numFmtId="177" fontId="22" fillId="0" borderId="53" xfId="0" applyNumberFormat="1" applyFont="1" applyBorder="1">
      <alignment vertical="center"/>
    </xf>
    <xf numFmtId="0" fontId="25" fillId="0" borderId="49" xfId="0" applyFont="1" applyBorder="1">
      <alignment vertical="center"/>
    </xf>
    <xf numFmtId="177" fontId="22" fillId="0" borderId="44" xfId="0" applyNumberFormat="1" applyFont="1" applyFill="1" applyBorder="1">
      <alignment vertical="center"/>
    </xf>
    <xf numFmtId="177" fontId="22" fillId="0" borderId="50" xfId="0" applyNumberFormat="1" applyFont="1" applyBorder="1">
      <alignment vertical="center"/>
    </xf>
    <xf numFmtId="0" fontId="25" fillId="0" borderId="0" xfId="0" applyFont="1" applyBorder="1">
      <alignment vertical="center"/>
    </xf>
    <xf numFmtId="0" fontId="25" fillId="0" borderId="11" xfId="0" applyFont="1" applyBorder="1">
      <alignment vertical="center"/>
    </xf>
    <xf numFmtId="177" fontId="22" fillId="0" borderId="66" xfId="0" applyNumberFormat="1" applyFont="1" applyBorder="1">
      <alignment vertical="center"/>
    </xf>
    <xf numFmtId="10" fontId="22" fillId="0" borderId="23" xfId="0" applyNumberFormat="1" applyFont="1" applyBorder="1">
      <alignment vertical="center"/>
    </xf>
    <xf numFmtId="10" fontId="22" fillId="0" borderId="0" xfId="0" applyNumberFormat="1" applyFont="1" applyFill="1">
      <alignment vertical="center"/>
    </xf>
    <xf numFmtId="0" fontId="25" fillId="0" borderId="9" xfId="0" applyFont="1" applyBorder="1" applyAlignment="1">
      <alignment horizontal="center" vertical="center"/>
    </xf>
    <xf numFmtId="0" fontId="25" fillId="0" borderId="60" xfId="0" applyFont="1" applyBorder="1" applyAlignment="1">
      <alignment horizontal="center" vertical="center"/>
    </xf>
    <xf numFmtId="0" fontId="28" fillId="0" borderId="37" xfId="0" applyFont="1" applyBorder="1">
      <alignment vertical="center"/>
    </xf>
    <xf numFmtId="176" fontId="22" fillId="0" borderId="38" xfId="0" applyNumberFormat="1" applyFont="1" applyBorder="1">
      <alignment vertical="center"/>
    </xf>
    <xf numFmtId="10" fontId="22" fillId="0" borderId="11" xfId="0" applyNumberFormat="1" applyFont="1" applyBorder="1">
      <alignment vertical="center"/>
    </xf>
    <xf numFmtId="177" fontId="22" fillId="0" borderId="61" xfId="0" applyNumberFormat="1" applyFont="1" applyBorder="1">
      <alignment vertical="center"/>
    </xf>
    <xf numFmtId="0" fontId="22" fillId="0" borderId="11" xfId="0" applyFont="1" applyBorder="1">
      <alignment vertical="center"/>
    </xf>
    <xf numFmtId="10" fontId="22" fillId="0" borderId="62" xfId="0" applyNumberFormat="1" applyFont="1" applyBorder="1">
      <alignment vertical="center"/>
    </xf>
    <xf numFmtId="10" fontId="22" fillId="0" borderId="12" xfId="0" applyNumberFormat="1" applyFont="1" applyBorder="1">
      <alignment vertical="center"/>
    </xf>
    <xf numFmtId="177" fontId="22" fillId="0" borderId="15" xfId="0" applyNumberFormat="1" applyFont="1" applyBorder="1">
      <alignment vertical="center"/>
    </xf>
    <xf numFmtId="176" fontId="22" fillId="0" borderId="50" xfId="0" applyNumberFormat="1" applyFont="1" applyBorder="1">
      <alignment vertical="center"/>
    </xf>
    <xf numFmtId="10" fontId="22" fillId="0" borderId="51" xfId="0" applyNumberFormat="1" applyFont="1" applyBorder="1">
      <alignment vertical="center"/>
    </xf>
    <xf numFmtId="177" fontId="22" fillId="0" borderId="39" xfId="0" applyNumberFormat="1" applyFont="1" applyBorder="1">
      <alignment vertical="center"/>
    </xf>
    <xf numFmtId="177" fontId="22" fillId="0" borderId="63" xfId="0" applyNumberFormat="1" applyFont="1" applyBorder="1">
      <alignment vertical="center"/>
    </xf>
    <xf numFmtId="0" fontId="22" fillId="0" borderId="3" xfId="0" applyFont="1" applyBorder="1">
      <alignment vertical="center"/>
    </xf>
    <xf numFmtId="0" fontId="25" fillId="0" borderId="58" xfId="0" applyFont="1" applyBorder="1">
      <alignment vertical="center"/>
    </xf>
    <xf numFmtId="177" fontId="22" fillId="0" borderId="8" xfId="0" applyNumberFormat="1" applyFont="1" applyBorder="1">
      <alignment vertical="center"/>
    </xf>
    <xf numFmtId="10" fontId="22" fillId="0" borderId="3" xfId="0" applyNumberFormat="1" applyFont="1" applyBorder="1">
      <alignment vertical="center"/>
    </xf>
    <xf numFmtId="177" fontId="25" fillId="0" borderId="0" xfId="0" applyNumberFormat="1" applyFont="1" applyBorder="1">
      <alignment vertical="center"/>
    </xf>
    <xf numFmtId="10" fontId="22" fillId="0" borderId="40" xfId="0" applyNumberFormat="1" applyFont="1" applyBorder="1">
      <alignment vertical="center"/>
    </xf>
    <xf numFmtId="10" fontId="22" fillId="0" borderId="17" xfId="0" applyNumberFormat="1" applyFont="1" applyBorder="1" applyAlignment="1">
      <alignment vertical="center" wrapText="1"/>
    </xf>
    <xf numFmtId="10" fontId="22" fillId="0" borderId="17" xfId="0" applyNumberFormat="1" applyFont="1" applyBorder="1">
      <alignment vertical="center"/>
    </xf>
    <xf numFmtId="49" fontId="22" fillId="0" borderId="21" xfId="0" applyNumberFormat="1" applyFont="1" applyBorder="1">
      <alignment vertical="center"/>
    </xf>
    <xf numFmtId="10" fontId="25" fillId="0" borderId="74" xfId="0" applyNumberFormat="1" applyFont="1" applyBorder="1">
      <alignment vertical="center"/>
    </xf>
    <xf numFmtId="177" fontId="22" fillId="0" borderId="64" xfId="0" applyNumberFormat="1" applyFont="1" applyBorder="1">
      <alignment vertical="center"/>
    </xf>
    <xf numFmtId="177" fontId="22" fillId="0" borderId="45" xfId="0" applyNumberFormat="1" applyFont="1" applyBorder="1">
      <alignment vertical="center"/>
    </xf>
    <xf numFmtId="10" fontId="22" fillId="0" borderId="65" xfId="0" applyNumberFormat="1" applyFont="1" applyBorder="1">
      <alignment vertical="center"/>
    </xf>
    <xf numFmtId="177" fontId="22" fillId="0" borderId="31" xfId="0" applyNumberFormat="1" applyFont="1" applyBorder="1">
      <alignment vertical="center"/>
    </xf>
    <xf numFmtId="0" fontId="22" fillId="0" borderId="27" xfId="0" applyFont="1" applyFill="1" applyBorder="1">
      <alignment vertical="center"/>
    </xf>
    <xf numFmtId="0" fontId="25" fillId="0" borderId="35"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8" xfId="0" applyFont="1" applyFill="1" applyBorder="1" applyAlignment="1">
      <alignment horizontal="center" vertical="center"/>
    </xf>
    <xf numFmtId="0" fontId="22" fillId="0" borderId="51" xfId="0" applyFont="1" applyFill="1" applyBorder="1">
      <alignment vertical="center"/>
    </xf>
    <xf numFmtId="177" fontId="22" fillId="0" borderId="41" xfId="0" applyNumberFormat="1" applyFont="1" applyBorder="1">
      <alignment vertical="center"/>
    </xf>
    <xf numFmtId="177" fontId="22" fillId="0" borderId="34" xfId="0" applyNumberFormat="1" applyFont="1" applyBorder="1">
      <alignment vertical="center"/>
    </xf>
    <xf numFmtId="177" fontId="22" fillId="0" borderId="36" xfId="0" applyNumberFormat="1" applyFont="1" applyBorder="1">
      <alignment vertical="center"/>
    </xf>
    <xf numFmtId="0" fontId="22" fillId="0" borderId="8" xfId="0" applyFont="1" applyBorder="1">
      <alignment vertical="center"/>
    </xf>
    <xf numFmtId="177" fontId="22" fillId="0" borderId="23" xfId="2" applyNumberFormat="1" applyFont="1" applyFill="1" applyBorder="1">
      <alignment vertical="center"/>
    </xf>
    <xf numFmtId="0" fontId="25" fillId="0" borderId="36" xfId="0" applyFont="1" applyFill="1" applyBorder="1" applyAlignment="1">
      <alignment horizontal="center" vertical="center"/>
    </xf>
    <xf numFmtId="0" fontId="22" fillId="0" borderId="21" xfId="0" applyFont="1" applyBorder="1" applyAlignment="1">
      <alignment horizontal="left" vertical="center"/>
    </xf>
    <xf numFmtId="176" fontId="22" fillId="0" borderId="13" xfId="0" applyNumberFormat="1" applyFont="1" applyBorder="1" applyAlignment="1">
      <alignment vertical="center"/>
    </xf>
    <xf numFmtId="10" fontId="22" fillId="0" borderId="32" xfId="0" applyNumberFormat="1" applyFont="1" applyBorder="1" applyAlignment="1">
      <alignment vertical="center"/>
    </xf>
    <xf numFmtId="10" fontId="22" fillId="0" borderId="21" xfId="0" applyNumberFormat="1" applyFont="1" applyBorder="1" applyAlignment="1">
      <alignment horizontal="left" vertical="center"/>
    </xf>
    <xf numFmtId="177" fontId="22" fillId="0" borderId="13" xfId="0" applyNumberFormat="1" applyFont="1" applyBorder="1" applyAlignment="1">
      <alignment vertical="center"/>
    </xf>
    <xf numFmtId="177" fontId="22" fillId="0" borderId="32" xfId="0" applyNumberFormat="1" applyFont="1" applyBorder="1" applyAlignment="1">
      <alignment vertical="center"/>
    </xf>
    <xf numFmtId="0" fontId="22" fillId="0" borderId="17" xfId="0" applyFont="1" applyBorder="1" applyAlignment="1">
      <alignment horizontal="left" vertical="center"/>
    </xf>
    <xf numFmtId="0" fontId="22" fillId="0" borderId="13" xfId="0" applyFont="1" applyBorder="1" applyAlignment="1">
      <alignment vertical="center"/>
    </xf>
    <xf numFmtId="10" fontId="22" fillId="0" borderId="14" xfId="0" applyNumberFormat="1" applyFont="1" applyBorder="1" applyAlignment="1">
      <alignment vertical="center"/>
    </xf>
    <xf numFmtId="10" fontId="22" fillId="0" borderId="32" xfId="0" applyNumberFormat="1" applyFont="1" applyBorder="1">
      <alignment vertical="center"/>
    </xf>
    <xf numFmtId="0" fontId="22" fillId="0" borderId="65" xfId="0" applyFont="1" applyBorder="1">
      <alignment vertical="center"/>
    </xf>
    <xf numFmtId="10" fontId="22" fillId="0" borderId="18" xfId="0" applyNumberFormat="1" applyFont="1" applyBorder="1">
      <alignment vertical="center"/>
    </xf>
    <xf numFmtId="0" fontId="22" fillId="0" borderId="70" xfId="0" applyFont="1" applyBorder="1">
      <alignment vertical="center"/>
    </xf>
    <xf numFmtId="10" fontId="22" fillId="0" borderId="33" xfId="0" applyNumberFormat="1" applyFont="1" applyBorder="1">
      <alignment vertical="center"/>
    </xf>
    <xf numFmtId="177" fontId="22" fillId="0" borderId="70" xfId="0" applyNumberFormat="1" applyFont="1" applyBorder="1">
      <alignment vertical="center"/>
    </xf>
    <xf numFmtId="10" fontId="22" fillId="0" borderId="20" xfId="0" applyNumberFormat="1" applyFont="1" applyBorder="1">
      <alignment vertical="center"/>
    </xf>
    <xf numFmtId="0" fontId="22" fillId="0" borderId="4" xfId="0" applyFont="1" applyFill="1" applyBorder="1">
      <alignment vertical="center"/>
    </xf>
    <xf numFmtId="176" fontId="30" fillId="0" borderId="28" xfId="0" applyNumberFormat="1" applyFont="1" applyBorder="1" applyAlignment="1">
      <alignment horizontal="right" vertical="center"/>
    </xf>
    <xf numFmtId="10" fontId="22" fillId="0" borderId="5" xfId="0" applyNumberFormat="1" applyFont="1" applyBorder="1">
      <alignment vertical="center"/>
    </xf>
    <xf numFmtId="0" fontId="22" fillId="0" borderId="49" xfId="0" applyFont="1" applyBorder="1">
      <alignment vertical="center"/>
    </xf>
    <xf numFmtId="10" fontId="22" fillId="0" borderId="59" xfId="2" applyNumberFormat="1" applyFont="1" applyBorder="1">
      <alignment vertical="center"/>
    </xf>
    <xf numFmtId="0" fontId="25" fillId="0" borderId="0" xfId="0" applyFont="1" applyAlignment="1">
      <alignment vertical="center"/>
    </xf>
    <xf numFmtId="0" fontId="25" fillId="0" borderId="35" xfId="0" applyFont="1" applyBorder="1" applyAlignment="1">
      <alignment vertical="center" wrapText="1"/>
    </xf>
    <xf numFmtId="0" fontId="25" fillId="0" borderId="6" xfId="0" applyFont="1" applyBorder="1" applyAlignment="1">
      <alignment vertical="center" wrapText="1"/>
    </xf>
    <xf numFmtId="0" fontId="22" fillId="0" borderId="34"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1" xfId="0" applyFont="1" applyBorder="1" applyAlignment="1">
      <alignment horizontal="center" vertical="center"/>
    </xf>
    <xf numFmtId="0" fontId="25" fillId="0" borderId="0" xfId="0" applyFont="1" applyFill="1" applyAlignment="1">
      <alignment vertical="center"/>
    </xf>
    <xf numFmtId="0" fontId="25" fillId="0" borderId="13" xfId="0" applyFont="1" applyBorder="1" applyAlignment="1">
      <alignment vertical="center" wrapText="1"/>
    </xf>
    <xf numFmtId="0" fontId="25" fillId="0" borderId="13" xfId="0" applyFont="1" applyFill="1" applyBorder="1" applyAlignment="1">
      <alignment vertical="center" wrapText="1"/>
    </xf>
    <xf numFmtId="0" fontId="22" fillId="0" borderId="13" xfId="0" applyFont="1" applyBorder="1" applyAlignment="1">
      <alignment vertical="center" wrapText="1"/>
    </xf>
    <xf numFmtId="0" fontId="22" fillId="0" borderId="33" xfId="0" applyFont="1" applyBorder="1" applyAlignment="1">
      <alignment vertical="center" wrapText="1"/>
    </xf>
    <xf numFmtId="0" fontId="25" fillId="0" borderId="20" xfId="0" applyFont="1" applyBorder="1" applyAlignment="1">
      <alignment horizontal="center" vertical="center" wrapText="1"/>
    </xf>
    <xf numFmtId="0" fontId="25" fillId="0" borderId="15"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0" xfId="0" applyFont="1" applyBorder="1" applyAlignment="1">
      <alignment horizontal="center" vertical="center" wrapText="1"/>
    </xf>
    <xf numFmtId="0" fontId="25" fillId="0" borderId="31" xfId="0" applyFont="1" applyBorder="1" applyAlignment="1">
      <alignment horizontal="center" vertical="center"/>
    </xf>
    <xf numFmtId="0" fontId="22" fillId="0" borderId="19" xfId="0" applyFont="1" applyBorder="1" applyAlignment="1">
      <alignment vertical="center" wrapText="1"/>
    </xf>
    <xf numFmtId="0" fontId="22" fillId="0" borderId="21" xfId="0" applyFont="1" applyBorder="1" applyAlignment="1">
      <alignment horizontal="center" vertical="center" wrapText="1"/>
    </xf>
    <xf numFmtId="0" fontId="22" fillId="0" borderId="13"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2" xfId="0" applyFont="1" applyBorder="1" applyAlignment="1">
      <alignment horizontal="center" vertical="center"/>
    </xf>
    <xf numFmtId="0" fontId="22" fillId="0" borderId="19" xfId="0" applyFont="1" applyFill="1" applyBorder="1" applyAlignment="1">
      <alignment vertical="center" wrapText="1"/>
    </xf>
    <xf numFmtId="0" fontId="25" fillId="0" borderId="21" xfId="0" applyFont="1" applyBorder="1" applyAlignment="1">
      <alignment horizontal="center" vertical="center" wrapText="1"/>
    </xf>
    <xf numFmtId="0" fontId="22" fillId="0" borderId="32" xfId="0" applyFont="1" applyBorder="1" applyAlignment="1">
      <alignment horizontal="center" vertical="center" wrapText="1"/>
    </xf>
    <xf numFmtId="0" fontId="27" fillId="0" borderId="0" xfId="0" applyFont="1" applyFill="1" applyAlignment="1">
      <alignment vertical="center"/>
    </xf>
    <xf numFmtId="0" fontId="25" fillId="0" borderId="17" xfId="0" applyFont="1" applyBorder="1" applyAlignment="1">
      <alignment vertical="center" wrapText="1"/>
    </xf>
    <xf numFmtId="0" fontId="22" fillId="0" borderId="13" xfId="0" applyFont="1" applyFill="1" applyBorder="1" applyAlignment="1">
      <alignment vertical="center" wrapText="1"/>
    </xf>
    <xf numFmtId="0" fontId="25" fillId="0" borderId="33" xfId="0" applyFont="1" applyBorder="1" applyAlignment="1">
      <alignment vertical="center" wrapText="1"/>
    </xf>
    <xf numFmtId="0" fontId="25" fillId="0" borderId="33" xfId="0" applyFont="1" applyBorder="1" applyAlignment="1">
      <alignment horizontal="center" vertical="center" wrapText="1"/>
    </xf>
    <xf numFmtId="0" fontId="25" fillId="0" borderId="15" xfId="0" applyFont="1" applyBorder="1" applyAlignment="1">
      <alignment vertical="center" wrapText="1"/>
    </xf>
    <xf numFmtId="0" fontId="22" fillId="0" borderId="10" xfId="0" applyFont="1" applyBorder="1" applyAlignment="1">
      <alignment vertical="center" wrapText="1"/>
    </xf>
    <xf numFmtId="0" fontId="22" fillId="0" borderId="15" xfId="0" applyFont="1" applyBorder="1" applyAlignment="1">
      <alignment vertical="center" wrapText="1"/>
    </xf>
    <xf numFmtId="0" fontId="22" fillId="0" borderId="18" xfId="0" applyFont="1" applyBorder="1" applyAlignment="1">
      <alignment vertical="center" wrapText="1"/>
    </xf>
    <xf numFmtId="0" fontId="30" fillId="0" borderId="31" xfId="0" applyFont="1" applyBorder="1" applyAlignment="1">
      <alignment horizontal="center" vertical="center" wrapText="1"/>
    </xf>
    <xf numFmtId="0" fontId="30" fillId="0" borderId="15" xfId="0" applyFont="1" applyBorder="1" applyAlignment="1">
      <alignment horizontal="center" vertical="center" wrapText="1"/>
    </xf>
    <xf numFmtId="0" fontId="22" fillId="0" borderId="15" xfId="0" applyFont="1" applyFill="1" applyBorder="1" applyAlignment="1">
      <alignment vertical="center" wrapText="1"/>
    </xf>
    <xf numFmtId="0" fontId="25" fillId="0" borderId="1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13"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15" xfId="0" applyFont="1" applyFill="1" applyBorder="1" applyAlignment="1">
      <alignment vertical="center" wrapText="1"/>
    </xf>
    <xf numFmtId="0" fontId="22" fillId="0" borderId="14" xfId="0" applyFont="1" applyBorder="1" applyAlignment="1">
      <alignment vertical="center" wrapText="1"/>
    </xf>
    <xf numFmtId="0" fontId="30" fillId="0" borderId="65" xfId="0" applyFont="1" applyBorder="1" applyAlignment="1">
      <alignment vertical="center" wrapText="1"/>
    </xf>
    <xf numFmtId="0" fontId="22" fillId="0" borderId="16" xfId="0" applyFont="1" applyBorder="1" applyAlignment="1">
      <alignment vertical="center" wrapText="1"/>
    </xf>
    <xf numFmtId="0" fontId="22" fillId="0" borderId="65" xfId="0" applyFont="1" applyBorder="1" applyAlignment="1">
      <alignment vertical="center" wrapText="1"/>
    </xf>
    <xf numFmtId="0" fontId="22" fillId="0" borderId="39" xfId="0" applyFont="1" applyBorder="1" applyAlignment="1">
      <alignment vertical="center" wrapText="1"/>
    </xf>
    <xf numFmtId="0" fontId="22" fillId="0" borderId="52" xfId="0" applyFont="1" applyFill="1" applyBorder="1" applyAlignment="1">
      <alignment vertical="center" wrapText="1"/>
    </xf>
    <xf numFmtId="0" fontId="25" fillId="0" borderId="67"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44" xfId="0" applyFont="1" applyFill="1" applyBorder="1" applyAlignment="1">
      <alignment vertical="center" wrapText="1"/>
    </xf>
    <xf numFmtId="0" fontId="22" fillId="0" borderId="44" xfId="0" applyFont="1" applyBorder="1" applyAlignment="1">
      <alignment vertical="center" wrapText="1"/>
    </xf>
    <xf numFmtId="0" fontId="22" fillId="0" borderId="59" xfId="0" applyFont="1" applyBorder="1" applyAlignment="1">
      <alignment vertical="center" wrapText="1"/>
    </xf>
    <xf numFmtId="0" fontId="25" fillId="0" borderId="43"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64" xfId="0" applyFont="1" applyBorder="1" applyAlignment="1">
      <alignment horizontal="center" vertical="center"/>
    </xf>
    <xf numFmtId="0" fontId="27" fillId="0" borderId="0" xfId="0" applyFont="1" applyFill="1">
      <alignment vertical="center"/>
    </xf>
    <xf numFmtId="0" fontId="28" fillId="0" borderId="0" xfId="0" applyFont="1">
      <alignment vertical="center"/>
    </xf>
    <xf numFmtId="0" fontId="27" fillId="0" borderId="0" xfId="0" applyFont="1">
      <alignment vertical="center"/>
    </xf>
    <xf numFmtId="0" fontId="32" fillId="0" borderId="0" xfId="0" applyFont="1" applyFill="1">
      <alignment vertical="center"/>
    </xf>
    <xf numFmtId="0" fontId="22" fillId="0" borderId="0" xfId="0" applyFont="1" applyFill="1">
      <alignment vertical="center"/>
    </xf>
    <xf numFmtId="0" fontId="30" fillId="0" borderId="0" xfId="0" applyFont="1" applyFill="1">
      <alignment vertical="center"/>
    </xf>
    <xf numFmtId="0" fontId="25" fillId="0" borderId="0" xfId="0" applyFont="1" applyFill="1" applyAlignment="1">
      <alignment vertical="center" wrapText="1"/>
    </xf>
    <xf numFmtId="0" fontId="32" fillId="0" borderId="0" xfId="0" applyFont="1">
      <alignment vertical="center"/>
    </xf>
    <xf numFmtId="0" fontId="29" fillId="0" borderId="0" xfId="0" applyFont="1">
      <alignment vertical="center"/>
    </xf>
    <xf numFmtId="0" fontId="25" fillId="0" borderId="69" xfId="0" applyFont="1" applyBorder="1" applyAlignment="1">
      <alignment vertical="center" wrapText="1"/>
    </xf>
    <xf numFmtId="0" fontId="25" fillId="0" borderId="65" xfId="0" applyFont="1" applyBorder="1" applyAlignment="1">
      <alignment vertical="center" wrapText="1"/>
    </xf>
    <xf numFmtId="0" fontId="22" fillId="0" borderId="17" xfId="0" applyFont="1" applyFill="1" applyBorder="1" applyAlignment="1">
      <alignment vertical="center" wrapText="1"/>
    </xf>
    <xf numFmtId="0" fontId="30" fillId="0" borderId="17" xfId="0" applyFont="1" applyFill="1" applyBorder="1" applyAlignment="1">
      <alignment vertical="center" wrapText="1"/>
    </xf>
    <xf numFmtId="0" fontId="30" fillId="0" borderId="65" xfId="0" applyFont="1" applyFill="1" applyBorder="1" applyAlignment="1">
      <alignment vertical="center" wrapText="1"/>
    </xf>
    <xf numFmtId="0" fontId="25" fillId="0" borderId="17" xfId="0" applyFont="1" applyFill="1" applyBorder="1" applyAlignment="1">
      <alignment vertical="center" wrapText="1"/>
    </xf>
    <xf numFmtId="0" fontId="25" fillId="0" borderId="71" xfId="0" applyFont="1" applyBorder="1" applyAlignment="1">
      <alignment vertical="center" wrapText="1"/>
    </xf>
    <xf numFmtId="0" fontId="25" fillId="0" borderId="74" xfId="0" applyFont="1" applyBorder="1" applyAlignment="1">
      <alignment vertical="center" wrapText="1"/>
    </xf>
    <xf numFmtId="0" fontId="25" fillId="0" borderId="13"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3" xfId="0" applyFont="1" applyBorder="1" applyAlignment="1">
      <alignment horizontal="left" vertical="center" wrapText="1" indent="1"/>
    </xf>
    <xf numFmtId="0" fontId="31" fillId="0" borderId="13" xfId="0" applyFont="1" applyBorder="1">
      <alignment vertical="center"/>
    </xf>
    <xf numFmtId="0" fontId="22" fillId="0" borderId="13" xfId="0" applyFont="1" applyFill="1" applyBorder="1" applyAlignment="1">
      <alignment horizontal="center" vertical="center" wrapText="1"/>
    </xf>
    <xf numFmtId="0" fontId="22" fillId="0" borderId="13" xfId="0" applyFont="1" applyFill="1" applyBorder="1" applyAlignment="1">
      <alignment horizontal="left" vertical="center" wrapText="1" indent="1"/>
    </xf>
    <xf numFmtId="0" fontId="30" fillId="0" borderId="13" xfId="0" applyFont="1" applyBorder="1" applyAlignment="1">
      <alignment vertical="center" wrapText="1"/>
    </xf>
    <xf numFmtId="0" fontId="22" fillId="0" borderId="41" xfId="0" applyFont="1" applyFill="1" applyBorder="1" applyAlignment="1">
      <alignment horizontal="center" vertical="center" wrapText="1"/>
    </xf>
    <xf numFmtId="0" fontId="8" fillId="3" borderId="36" xfId="0" applyFont="1" applyFill="1" applyBorder="1">
      <alignment vertical="center"/>
    </xf>
    <xf numFmtId="0" fontId="0" fillId="3" borderId="1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25" xfId="0" applyFont="1" applyFill="1" applyBorder="1" applyAlignment="1">
      <alignment horizontal="center" vertical="center"/>
    </xf>
    <xf numFmtId="0" fontId="25" fillId="0" borderId="0" xfId="0" applyFont="1" applyAlignment="1">
      <alignment horizontal="left" vertical="center" wrapText="1"/>
    </xf>
    <xf numFmtId="0" fontId="22" fillId="0" borderId="67" xfId="0" applyFont="1" applyBorder="1" applyAlignment="1">
      <alignment horizontal="left" vertical="center"/>
    </xf>
    <xf numFmtId="0" fontId="22" fillId="0" borderId="20" xfId="0" applyFont="1" applyBorder="1" applyAlignment="1">
      <alignment horizontal="left" vertical="center"/>
    </xf>
    <xf numFmtId="176" fontId="22" fillId="0" borderId="39" xfId="0" applyNumberFormat="1" applyFont="1" applyBorder="1" applyAlignment="1">
      <alignment horizontal="right" vertical="center"/>
    </xf>
    <xf numFmtId="176" fontId="22" fillId="0" borderId="15" xfId="0" applyNumberFormat="1" applyFont="1" applyBorder="1" applyAlignment="1">
      <alignment horizontal="right" vertical="center"/>
    </xf>
    <xf numFmtId="10" fontId="22" fillId="0" borderId="29" xfId="0" applyNumberFormat="1" applyFont="1" applyBorder="1" applyAlignment="1">
      <alignment horizontal="right" vertical="center"/>
    </xf>
    <xf numFmtId="10" fontId="22" fillId="0" borderId="31" xfId="0" applyNumberFormat="1" applyFont="1" applyBorder="1" applyAlignment="1">
      <alignment horizontal="right" vertical="center"/>
    </xf>
    <xf numFmtId="10" fontId="22" fillId="0" borderId="67" xfId="0" applyNumberFormat="1" applyFont="1" applyBorder="1" applyAlignment="1">
      <alignment horizontal="left" vertical="center"/>
    </xf>
    <xf numFmtId="10" fontId="22" fillId="0" borderId="20" xfId="0" applyNumberFormat="1" applyFont="1" applyBorder="1" applyAlignment="1">
      <alignment horizontal="left" vertical="center"/>
    </xf>
    <xf numFmtId="177" fontId="22" fillId="0" borderId="39" xfId="0" applyNumberFormat="1" applyFont="1" applyBorder="1" applyAlignment="1">
      <alignment horizontal="right" vertical="center"/>
    </xf>
    <xf numFmtId="177" fontId="22" fillId="0" borderId="15" xfId="0" applyNumberFormat="1" applyFont="1" applyBorder="1" applyAlignment="1">
      <alignment horizontal="right" vertical="center"/>
    </xf>
    <xf numFmtId="177" fontId="22" fillId="0" borderId="29" xfId="0" applyNumberFormat="1" applyFont="1" applyBorder="1" applyAlignment="1">
      <alignment horizontal="right" vertical="center"/>
    </xf>
    <xf numFmtId="177" fontId="22" fillId="0" borderId="31" xfId="0" applyNumberFormat="1" applyFont="1" applyBorder="1" applyAlignment="1">
      <alignment horizontal="right" vertical="center"/>
    </xf>
    <xf numFmtId="0" fontId="22" fillId="0" borderId="39" xfId="0" applyFont="1" applyBorder="1" applyAlignment="1">
      <alignment horizontal="right" vertical="center"/>
    </xf>
    <xf numFmtId="0" fontId="22" fillId="0" borderId="15" xfId="0" applyFont="1" applyBorder="1" applyAlignment="1">
      <alignment horizontal="right" vertical="center"/>
    </xf>
    <xf numFmtId="10" fontId="22" fillId="0" borderId="46" xfId="0" applyNumberFormat="1" applyFont="1" applyBorder="1" applyAlignment="1">
      <alignment horizontal="right" vertical="center"/>
    </xf>
    <xf numFmtId="10" fontId="22" fillId="0" borderId="16" xfId="0" applyNumberFormat="1" applyFont="1" applyBorder="1" applyAlignment="1">
      <alignment horizontal="right" vertical="center"/>
    </xf>
    <xf numFmtId="0" fontId="22" fillId="0" borderId="71" xfId="0" applyFont="1" applyBorder="1" applyAlignment="1">
      <alignment horizontal="left" vertical="center"/>
    </xf>
    <xf numFmtId="0" fontId="22" fillId="0" borderId="65" xfId="0" applyFont="1" applyBorder="1" applyAlignment="1">
      <alignment horizontal="left" vertical="center"/>
    </xf>
    <xf numFmtId="10" fontId="22" fillId="0" borderId="56" xfId="0" applyNumberFormat="1" applyFont="1" applyBorder="1" applyAlignment="1">
      <alignment vertical="center"/>
    </xf>
    <xf numFmtId="10" fontId="22" fillId="0" borderId="16" xfId="0" applyNumberFormat="1" applyFont="1" applyBorder="1" applyAlignment="1">
      <alignment vertical="center"/>
    </xf>
    <xf numFmtId="177" fontId="22" fillId="0" borderId="38" xfId="0" applyNumberFormat="1" applyFont="1" applyBorder="1" applyAlignment="1">
      <alignment vertical="center"/>
    </xf>
    <xf numFmtId="177" fontId="22" fillId="0" borderId="13" xfId="0" applyNumberFormat="1" applyFont="1" applyBorder="1" applyAlignment="1">
      <alignment vertical="center"/>
    </xf>
    <xf numFmtId="177" fontId="22" fillId="0" borderId="42" xfId="0" applyNumberFormat="1" applyFont="1" applyBorder="1" applyAlignment="1">
      <alignment vertical="center"/>
    </xf>
    <xf numFmtId="177" fontId="22" fillId="0" borderId="32" xfId="0" applyNumberFormat="1" applyFont="1" applyBorder="1" applyAlignment="1">
      <alignment vertical="center"/>
    </xf>
    <xf numFmtId="0" fontId="22" fillId="0" borderId="79" xfId="0" applyFont="1" applyBorder="1" applyAlignment="1">
      <alignment horizontal="left" vertical="center"/>
    </xf>
    <xf numFmtId="0" fontId="22" fillId="0" borderId="55" xfId="0" applyFont="1" applyBorder="1" applyAlignment="1">
      <alignment vertical="center"/>
    </xf>
    <xf numFmtId="0" fontId="22" fillId="0" borderId="15" xfId="0" applyFont="1" applyBorder="1" applyAlignment="1">
      <alignment vertical="center"/>
    </xf>
    <xf numFmtId="0" fontId="22" fillId="0" borderId="72" xfId="0" applyFont="1" applyBorder="1" applyAlignment="1">
      <alignment vertical="center"/>
    </xf>
    <xf numFmtId="0" fontId="28" fillId="0" borderId="20" xfId="0" applyFont="1" applyBorder="1" applyAlignment="1">
      <alignment vertical="center"/>
    </xf>
    <xf numFmtId="176" fontId="22" fillId="0" borderId="28" xfId="0" applyNumberFormat="1" applyFont="1" applyBorder="1" applyAlignment="1">
      <alignment vertical="center"/>
    </xf>
    <xf numFmtId="176" fontId="22" fillId="0" borderId="15" xfId="0" applyNumberFormat="1" applyFont="1" applyBorder="1" applyAlignment="1">
      <alignment vertical="center"/>
    </xf>
    <xf numFmtId="10" fontId="22" fillId="0" borderId="30" xfId="0" applyNumberFormat="1" applyFont="1" applyBorder="1" applyAlignment="1">
      <alignment vertical="center"/>
    </xf>
    <xf numFmtId="10" fontId="22" fillId="0" borderId="31" xfId="0" applyNumberFormat="1" applyFont="1" applyBorder="1" applyAlignment="1">
      <alignment vertical="center"/>
    </xf>
    <xf numFmtId="10" fontId="22" fillId="0" borderId="37" xfId="0" applyNumberFormat="1" applyFont="1" applyBorder="1" applyAlignment="1">
      <alignment vertical="center"/>
    </xf>
    <xf numFmtId="10" fontId="22" fillId="0" borderId="21" xfId="0" applyNumberFormat="1" applyFont="1" applyBorder="1" applyAlignment="1">
      <alignment vertical="center"/>
    </xf>
    <xf numFmtId="0" fontId="28" fillId="0" borderId="67" xfId="0" applyFont="1" applyBorder="1" applyAlignment="1">
      <alignment vertical="center"/>
    </xf>
    <xf numFmtId="10" fontId="22" fillId="0" borderId="17" xfId="0" applyNumberFormat="1" applyFont="1" applyBorder="1" applyAlignment="1">
      <alignment vertical="center"/>
    </xf>
    <xf numFmtId="176" fontId="22" fillId="0" borderId="39" xfId="0" applyNumberFormat="1" applyFont="1" applyBorder="1" applyAlignment="1">
      <alignment vertical="center"/>
    </xf>
    <xf numFmtId="10" fontId="22" fillId="0" borderId="46" xfId="0" applyNumberFormat="1" applyFont="1" applyBorder="1" applyAlignment="1">
      <alignment vertical="center"/>
    </xf>
    <xf numFmtId="0" fontId="25" fillId="0" borderId="0" xfId="0" applyFont="1" applyAlignment="1">
      <alignment vertical="top" wrapText="1"/>
    </xf>
    <xf numFmtId="0" fontId="25" fillId="0" borderId="0" xfId="0" applyFont="1" applyFill="1" applyBorder="1" applyAlignment="1">
      <alignment vertical="top" wrapText="1"/>
    </xf>
    <xf numFmtId="0" fontId="25" fillId="0" borderId="0" xfId="0" applyFont="1" applyBorder="1" applyAlignment="1">
      <alignment vertical="top" wrapText="1"/>
    </xf>
    <xf numFmtId="0" fontId="22" fillId="0" borderId="0" xfId="0" applyFont="1" applyBorder="1" applyAlignment="1">
      <alignment vertical="top" wrapText="1"/>
    </xf>
    <xf numFmtId="0" fontId="22" fillId="0" borderId="39" xfId="0" applyFont="1" applyBorder="1" applyAlignment="1">
      <alignment vertical="center"/>
    </xf>
    <xf numFmtId="177" fontId="22" fillId="0" borderId="29" xfId="0" applyNumberFormat="1" applyFont="1" applyBorder="1" applyAlignment="1">
      <alignment vertical="center"/>
    </xf>
    <xf numFmtId="177" fontId="22" fillId="0" borderId="31" xfId="0" applyNumberFormat="1" applyFont="1" applyBorder="1" applyAlignment="1">
      <alignment vertical="center"/>
    </xf>
    <xf numFmtId="177" fontId="22" fillId="0" borderId="39" xfId="0" applyNumberFormat="1" applyFont="1" applyBorder="1" applyAlignment="1">
      <alignment vertical="center"/>
    </xf>
    <xf numFmtId="177" fontId="22" fillId="0" borderId="15" xfId="0" applyNumberFormat="1" applyFont="1" applyBorder="1" applyAlignment="1">
      <alignment vertical="center"/>
    </xf>
    <xf numFmtId="10" fontId="22" fillId="0" borderId="67" xfId="0" applyNumberFormat="1" applyFont="1" applyBorder="1" applyAlignment="1">
      <alignment vertical="center"/>
    </xf>
    <xf numFmtId="10" fontId="22" fillId="0" borderId="20" xfId="0" applyNumberFormat="1" applyFont="1" applyBorder="1" applyAlignment="1">
      <alignment vertical="center"/>
    </xf>
    <xf numFmtId="177" fontId="22" fillId="0" borderId="39" xfId="0" applyNumberFormat="1" applyFont="1" applyFill="1" applyBorder="1" applyAlignment="1">
      <alignment vertical="center"/>
    </xf>
    <xf numFmtId="177" fontId="22" fillId="0" borderId="15" xfId="0" applyNumberFormat="1" applyFont="1" applyFill="1" applyBorder="1" applyAlignment="1">
      <alignment vertical="center"/>
    </xf>
    <xf numFmtId="0" fontId="22" fillId="0" borderId="67" xfId="0" applyFont="1" applyBorder="1" applyAlignment="1">
      <alignment vertical="center"/>
    </xf>
    <xf numFmtId="0" fontId="22" fillId="0" borderId="20" xfId="0" applyFont="1" applyBorder="1" applyAlignment="1">
      <alignment vertical="center"/>
    </xf>
    <xf numFmtId="0" fontId="28" fillId="0" borderId="72" xfId="0" applyFont="1" applyBorder="1" applyAlignment="1">
      <alignment vertical="center"/>
    </xf>
    <xf numFmtId="10" fontId="22" fillId="0" borderId="47" xfId="0" applyNumberFormat="1" applyFont="1" applyBorder="1" applyAlignment="1">
      <alignment vertical="center"/>
    </xf>
    <xf numFmtId="10" fontId="22" fillId="0" borderId="65" xfId="0" applyNumberFormat="1" applyFont="1" applyBorder="1" applyAlignment="1">
      <alignment vertical="center"/>
    </xf>
    <xf numFmtId="0" fontId="22" fillId="0" borderId="72" xfId="0" applyFont="1" applyBorder="1" applyAlignment="1">
      <alignment horizontal="left" vertical="center"/>
    </xf>
    <xf numFmtId="10" fontId="22" fillId="0" borderId="72" xfId="0" applyNumberFormat="1" applyFont="1" applyBorder="1" applyAlignment="1">
      <alignment horizontal="left" vertical="center"/>
    </xf>
    <xf numFmtId="177" fontId="22" fillId="0" borderId="28" xfId="0" applyNumberFormat="1" applyFont="1" applyBorder="1" applyAlignment="1">
      <alignment vertical="center"/>
    </xf>
    <xf numFmtId="177" fontId="22" fillId="0" borderId="30" xfId="0" applyNumberFormat="1" applyFont="1" applyBorder="1" applyAlignment="1">
      <alignment vertical="center"/>
    </xf>
    <xf numFmtId="0" fontId="22" fillId="0" borderId="54" xfId="0" applyFont="1" applyBorder="1" applyAlignment="1">
      <alignment horizontal="left" vertical="center"/>
    </xf>
    <xf numFmtId="0" fontId="22" fillId="0" borderId="28" xfId="0" applyFont="1" applyBorder="1" applyAlignment="1">
      <alignment vertical="center"/>
    </xf>
    <xf numFmtId="0" fontId="25" fillId="0" borderId="13" xfId="0" applyFont="1" applyBorder="1" applyAlignment="1">
      <alignment horizontal="center" vertical="center" wrapText="1"/>
    </xf>
    <xf numFmtId="0" fontId="22" fillId="0" borderId="13" xfId="0" applyFont="1" applyBorder="1" applyAlignment="1">
      <alignment horizontal="center" vertical="center" wrapText="1"/>
    </xf>
    <xf numFmtId="0" fontId="25" fillId="0" borderId="60"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78" xfId="0" applyFont="1" applyBorder="1" applyAlignment="1">
      <alignment horizontal="center" vertical="center" wrapText="1"/>
    </xf>
    <xf numFmtId="49" fontId="25" fillId="0" borderId="1"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xf numFmtId="49" fontId="25" fillId="0" borderId="8" xfId="0" applyNumberFormat="1" applyFont="1" applyBorder="1" applyAlignment="1">
      <alignment horizontal="center" vertical="center" wrapText="1"/>
    </xf>
    <xf numFmtId="0" fontId="25" fillId="0" borderId="0" xfId="0" applyFont="1" applyFill="1" applyAlignment="1">
      <alignment vertical="center" wrapText="1"/>
    </xf>
    <xf numFmtId="0" fontId="5" fillId="0" borderId="0" xfId="0" applyFont="1" applyFill="1">
      <alignment vertical="center"/>
    </xf>
    <xf numFmtId="0" fontId="0" fillId="0" borderId="0" xfId="0" applyFont="1" applyFill="1">
      <alignment vertical="center"/>
    </xf>
    <xf numFmtId="0" fontId="4" fillId="0" borderId="0" xfId="0" applyFont="1" applyFill="1">
      <alignment vertical="center"/>
    </xf>
    <xf numFmtId="0" fontId="0" fillId="0" borderId="11" xfId="0" applyFont="1" applyFill="1" applyBorder="1">
      <alignment vertical="center"/>
    </xf>
    <xf numFmtId="177" fontId="8" fillId="0" borderId="66" xfId="0" applyNumberFormat="1" applyFont="1" applyFill="1" applyBorder="1">
      <alignment vertical="center"/>
    </xf>
    <xf numFmtId="177" fontId="8" fillId="0" borderId="23" xfId="0" applyNumberFormat="1" applyFont="1" applyFill="1" applyBorder="1">
      <alignment vertical="center"/>
    </xf>
    <xf numFmtId="10" fontId="8" fillId="0" borderId="23" xfId="0" applyNumberFormat="1" applyFont="1" applyFill="1" applyBorder="1">
      <alignment vertical="center"/>
    </xf>
    <xf numFmtId="176" fontId="8" fillId="0" borderId="23" xfId="0" applyNumberFormat="1" applyFont="1" applyFill="1" applyBorder="1">
      <alignment vertical="center"/>
    </xf>
    <xf numFmtId="0" fontId="0" fillId="0" borderId="54" xfId="0" applyFont="1" applyFill="1" applyBorder="1" applyAlignment="1">
      <alignment horizontal="center" vertical="center"/>
    </xf>
    <xf numFmtId="0" fontId="8" fillId="0" borderId="37" xfId="0" applyFont="1" applyFill="1" applyBorder="1">
      <alignment vertical="center"/>
    </xf>
    <xf numFmtId="176" fontId="8" fillId="0" borderId="38" xfId="0" applyNumberFormat="1" applyFont="1" applyFill="1" applyBorder="1">
      <alignment vertical="center"/>
    </xf>
    <xf numFmtId="10" fontId="8" fillId="0" borderId="26" xfId="0" applyNumberFormat="1" applyFont="1" applyFill="1" applyBorder="1">
      <alignment vertical="center"/>
    </xf>
    <xf numFmtId="0" fontId="8" fillId="0" borderId="38" xfId="0" applyFont="1" applyFill="1" applyBorder="1">
      <alignment vertical="center"/>
    </xf>
    <xf numFmtId="0" fontId="8" fillId="0" borderId="21" xfId="0" applyFont="1" applyFill="1" applyBorder="1">
      <alignment vertical="center"/>
    </xf>
    <xf numFmtId="176" fontId="8" fillId="0" borderId="13" xfId="0" applyNumberFormat="1" applyFont="1" applyFill="1" applyBorder="1">
      <alignment vertical="center"/>
    </xf>
    <xf numFmtId="10" fontId="8" fillId="0" borderId="14" xfId="0" applyNumberFormat="1" applyFont="1" applyFill="1" applyBorder="1">
      <alignment vertical="center"/>
    </xf>
    <xf numFmtId="0" fontId="8" fillId="0" borderId="4" xfId="0" applyFont="1" applyFill="1" applyBorder="1">
      <alignment vertical="center"/>
    </xf>
    <xf numFmtId="0" fontId="8" fillId="0" borderId="39" xfId="0" applyFont="1" applyFill="1" applyBorder="1">
      <alignment vertical="center"/>
    </xf>
    <xf numFmtId="0" fontId="8" fillId="0" borderId="2" xfId="0" applyFont="1" applyFill="1" applyBorder="1">
      <alignment vertical="center"/>
    </xf>
    <xf numFmtId="0" fontId="8" fillId="0" borderId="28" xfId="0" applyFont="1" applyFill="1" applyBorder="1">
      <alignment vertical="center"/>
    </xf>
    <xf numFmtId="0" fontId="8" fillId="0" borderId="43" xfId="0" applyFont="1" applyFill="1" applyBorder="1">
      <alignment vertical="center"/>
    </xf>
    <xf numFmtId="176" fontId="8" fillId="0" borderId="44" xfId="0" applyNumberFormat="1" applyFont="1" applyFill="1" applyBorder="1">
      <alignment vertical="center"/>
    </xf>
    <xf numFmtId="10" fontId="8" fillId="0" borderId="25" xfId="0" applyNumberFormat="1" applyFont="1" applyFill="1" applyBorder="1">
      <alignment vertical="center"/>
    </xf>
    <xf numFmtId="0" fontId="8" fillId="0" borderId="5" xfId="0" applyFont="1" applyFill="1" applyBorder="1">
      <alignment vertical="center"/>
    </xf>
    <xf numFmtId="0" fontId="8" fillId="0" borderId="50" xfId="0" applyFont="1" applyFill="1" applyBorder="1">
      <alignment vertical="center"/>
    </xf>
    <xf numFmtId="0" fontId="8" fillId="0" borderId="3" xfId="0" applyFont="1" applyFill="1" applyBorder="1">
      <alignment vertical="center"/>
    </xf>
    <xf numFmtId="0" fontId="0" fillId="0" borderId="58" xfId="0" applyFont="1" applyFill="1" applyBorder="1">
      <alignment vertical="center"/>
    </xf>
    <xf numFmtId="176" fontId="8" fillId="0" borderId="50" xfId="0" applyNumberFormat="1" applyFont="1" applyFill="1" applyBorder="1">
      <alignment vertical="center"/>
    </xf>
    <xf numFmtId="10" fontId="8" fillId="0" borderId="48" xfId="0" applyNumberFormat="1" applyFont="1" applyFill="1" applyBorder="1">
      <alignment vertical="center"/>
    </xf>
    <xf numFmtId="0" fontId="8" fillId="0" borderId="58" xfId="0" applyFont="1" applyFill="1" applyBorder="1">
      <alignment vertical="center"/>
    </xf>
    <xf numFmtId="178" fontId="8" fillId="0" borderId="50" xfId="0" applyNumberFormat="1" applyFont="1" applyFill="1" applyBorder="1">
      <alignment vertical="center"/>
    </xf>
    <xf numFmtId="0" fontId="0" fillId="0" borderId="27" xfId="0" applyFill="1" applyBorder="1">
      <alignment vertical="center"/>
    </xf>
    <xf numFmtId="0" fontId="8" fillId="0" borderId="27" xfId="0" applyFont="1" applyFill="1" applyBorder="1">
      <alignment vertical="center"/>
    </xf>
    <xf numFmtId="0" fontId="0" fillId="0" borderId="57" xfId="0" applyFont="1" applyFill="1" applyBorder="1" applyAlignment="1">
      <alignment horizontal="center" vertical="center"/>
    </xf>
    <xf numFmtId="10" fontId="8" fillId="0" borderId="42" xfId="0" applyNumberFormat="1" applyFont="1" applyFill="1" applyBorder="1">
      <alignment vertical="center"/>
    </xf>
    <xf numFmtId="10" fontId="8" fillId="0" borderId="32" xfId="0" applyNumberFormat="1" applyFont="1" applyFill="1" applyBorder="1">
      <alignment vertical="center"/>
    </xf>
    <xf numFmtId="10" fontId="8" fillId="0" borderId="45" xfId="0" applyNumberFormat="1" applyFont="1" applyFill="1" applyBorder="1">
      <alignment vertical="center"/>
    </xf>
    <xf numFmtId="0" fontId="8" fillId="0" borderId="0" xfId="0" applyFont="1" applyFill="1">
      <alignment vertical="center"/>
    </xf>
  </cellXfs>
  <cellStyles count="3">
    <cellStyle name="パーセント" xfId="2" builtinId="5"/>
    <cellStyle name="標準" xfId="0" builtinId="0"/>
    <cellStyle name="標準 2"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1"/>
  <sheetViews>
    <sheetView tabSelected="1" zoomScaleNormal="100" workbookViewId="0">
      <selection activeCell="L111" sqref="L111"/>
    </sheetView>
  </sheetViews>
  <sheetFormatPr baseColWidth="10" defaultColWidth="13" defaultRowHeight="14"/>
  <cols>
    <col min="1" max="1" width="3.1640625" style="99" customWidth="1"/>
    <col min="2" max="2" width="49.6640625" style="99" customWidth="1"/>
    <col min="3" max="3" width="22" style="99" customWidth="1"/>
    <col min="4" max="4" width="12.1640625" style="99" customWidth="1"/>
    <col min="5" max="5" width="22.5" style="99" customWidth="1"/>
    <col min="6" max="9" width="12.5" style="99" customWidth="1"/>
    <col min="10" max="10" width="20" style="99" customWidth="1"/>
    <col min="11" max="12" width="12.5" style="99" customWidth="1"/>
    <col min="13" max="13" width="27.83203125" style="99" customWidth="1"/>
    <col min="14" max="14" width="13" style="99"/>
    <col min="15" max="15" width="13.1640625" style="99" customWidth="1"/>
    <col min="16" max="16384" width="13" style="99"/>
  </cols>
  <sheetData>
    <row r="1" spans="1:3" ht="19">
      <c r="A1" s="98" t="s">
        <v>55</v>
      </c>
    </row>
    <row r="3" spans="1:3" ht="17">
      <c r="A3" s="100" t="s">
        <v>381</v>
      </c>
      <c r="B3" s="101"/>
    </row>
    <row r="4" spans="1:3" ht="15.75" customHeight="1" thickBot="1">
      <c r="B4" s="102"/>
      <c r="C4" s="102"/>
    </row>
    <row r="5" spans="1:3" ht="15" customHeight="1">
      <c r="B5" s="103" t="s">
        <v>56</v>
      </c>
      <c r="C5" s="104">
        <v>7798954</v>
      </c>
    </row>
    <row r="6" spans="1:3" ht="15" customHeight="1">
      <c r="B6" s="103" t="s">
        <v>58</v>
      </c>
      <c r="C6" s="105">
        <v>7824110</v>
      </c>
    </row>
    <row r="7" spans="1:3" ht="15" customHeight="1">
      <c r="B7" s="103" t="s">
        <v>0</v>
      </c>
      <c r="C7" s="104"/>
    </row>
    <row r="8" spans="1:3" ht="15" customHeight="1">
      <c r="B8" s="106" t="s">
        <v>101</v>
      </c>
      <c r="C8" s="107">
        <v>5069425</v>
      </c>
    </row>
    <row r="9" spans="1:3" ht="15" customHeight="1">
      <c r="B9" s="106" t="s">
        <v>102</v>
      </c>
      <c r="C9" s="108">
        <v>5093119</v>
      </c>
    </row>
    <row r="10" spans="1:3" ht="15" customHeight="1">
      <c r="B10" s="106" t="s">
        <v>57</v>
      </c>
      <c r="C10" s="109">
        <f>C8/C5</f>
        <v>0.65001345052169812</v>
      </c>
    </row>
    <row r="11" spans="1:3" ht="15" customHeight="1">
      <c r="B11" s="106" t="s">
        <v>59</v>
      </c>
      <c r="C11" s="109">
        <f>C9/C6</f>
        <v>0.6509518654517894</v>
      </c>
    </row>
    <row r="12" spans="1:3" ht="14.25" customHeight="1">
      <c r="B12" s="106" t="s">
        <v>75</v>
      </c>
      <c r="C12" s="108">
        <v>4960559</v>
      </c>
    </row>
    <row r="13" spans="1:3" ht="14.25" customHeight="1">
      <c r="B13" s="103" t="s">
        <v>76</v>
      </c>
      <c r="C13" s="104">
        <v>4911241</v>
      </c>
    </row>
    <row r="14" spans="1:3" ht="14.25" customHeight="1">
      <c r="B14" s="106" t="s">
        <v>358</v>
      </c>
      <c r="C14" s="110"/>
    </row>
    <row r="15" spans="1:3" ht="16.5" customHeight="1" thickBot="1">
      <c r="B15" s="111" t="s">
        <v>108</v>
      </c>
      <c r="C15" s="112"/>
    </row>
    <row r="16" spans="1:3" ht="15" customHeight="1">
      <c r="B16" s="113" t="s">
        <v>129</v>
      </c>
      <c r="C16" s="114">
        <v>7597138</v>
      </c>
    </row>
    <row r="17" spans="2:12" ht="15" customHeight="1">
      <c r="B17" s="113" t="s">
        <v>109</v>
      </c>
      <c r="C17" s="114"/>
    </row>
    <row r="18" spans="2:12" ht="15" customHeight="1">
      <c r="B18" s="115" t="s">
        <v>261</v>
      </c>
      <c r="C18" s="116">
        <v>3459798</v>
      </c>
    </row>
    <row r="19" spans="2:12" ht="15" customHeight="1">
      <c r="B19" s="115" t="s">
        <v>262</v>
      </c>
      <c r="C19" s="109">
        <f>C18/C16</f>
        <v>0.4554080760412671</v>
      </c>
    </row>
    <row r="20" spans="2:12">
      <c r="B20" s="117" t="s">
        <v>168</v>
      </c>
      <c r="C20" s="104">
        <v>3409635</v>
      </c>
      <c r="D20" s="118"/>
      <c r="E20" s="118"/>
      <c r="F20" s="118"/>
      <c r="G20" s="118"/>
      <c r="H20" s="118"/>
      <c r="I20" s="118"/>
      <c r="J20" s="118"/>
      <c r="K20" s="118"/>
      <c r="L20" s="118"/>
    </row>
    <row r="21" spans="2:12" ht="16.5" customHeight="1" thickBot="1">
      <c r="B21" s="119" t="s">
        <v>360</v>
      </c>
      <c r="C21" s="120"/>
      <c r="D21" s="118"/>
      <c r="E21" s="118"/>
      <c r="F21" s="118"/>
      <c r="G21" s="118"/>
      <c r="H21" s="118"/>
      <c r="I21" s="118"/>
      <c r="J21" s="118"/>
      <c r="K21" s="118"/>
      <c r="L21" s="118"/>
    </row>
    <row r="22" spans="2:12" ht="15" thickBot="1"/>
    <row r="23" spans="2:12" ht="17.25" customHeight="1" thickBot="1">
      <c r="B23" s="121" t="s">
        <v>656</v>
      </c>
      <c r="C23" s="122" t="s">
        <v>204</v>
      </c>
      <c r="D23" s="123" t="s">
        <v>367</v>
      </c>
      <c r="E23" s="121" t="s">
        <v>366</v>
      </c>
      <c r="F23" s="124" t="s">
        <v>374</v>
      </c>
      <c r="G23" s="124" t="s">
        <v>376</v>
      </c>
      <c r="H23" s="124" t="s">
        <v>377</v>
      </c>
      <c r="I23" s="123" t="s">
        <v>375</v>
      </c>
      <c r="J23" s="125" t="s">
        <v>156</v>
      </c>
      <c r="K23" s="124" t="s">
        <v>127</v>
      </c>
      <c r="L23" s="123" t="s">
        <v>203</v>
      </c>
    </row>
    <row r="24" spans="2:12">
      <c r="B24" s="126" t="s">
        <v>311</v>
      </c>
      <c r="C24" s="127">
        <v>1214359</v>
      </c>
      <c r="D24" s="128">
        <v>0.24729999999999999</v>
      </c>
      <c r="E24" s="129" t="s">
        <v>334</v>
      </c>
      <c r="F24" s="130">
        <v>114</v>
      </c>
      <c r="G24" s="130">
        <v>40</v>
      </c>
      <c r="H24" s="130">
        <v>10</v>
      </c>
      <c r="I24" s="131">
        <v>164</v>
      </c>
      <c r="J24" s="132" t="s">
        <v>311</v>
      </c>
      <c r="K24" s="133">
        <v>165</v>
      </c>
      <c r="L24" s="134">
        <f t="shared" ref="L24:L29" si="0">K24/386</f>
        <v>0.42746113989637308</v>
      </c>
    </row>
    <row r="25" spans="2:12">
      <c r="B25" s="135" t="s">
        <v>309</v>
      </c>
      <c r="C25" s="136">
        <v>1050799</v>
      </c>
      <c r="D25" s="137">
        <v>0.21390000000000001</v>
      </c>
      <c r="E25" s="138" t="s">
        <v>335</v>
      </c>
      <c r="F25" s="139">
        <v>35</v>
      </c>
      <c r="G25" s="139">
        <v>34</v>
      </c>
      <c r="H25" s="140">
        <v>23</v>
      </c>
      <c r="I25" s="141">
        <v>92</v>
      </c>
      <c r="J25" s="142" t="s">
        <v>335</v>
      </c>
      <c r="K25" s="140">
        <v>94</v>
      </c>
      <c r="L25" s="143">
        <f t="shared" si="0"/>
        <v>0.24352331606217617</v>
      </c>
    </row>
    <row r="26" spans="2:12">
      <c r="B26" s="135" t="s">
        <v>313</v>
      </c>
      <c r="C26" s="136">
        <v>576315</v>
      </c>
      <c r="D26" s="137">
        <v>0.1173</v>
      </c>
      <c r="E26" s="138" t="s">
        <v>336</v>
      </c>
      <c r="F26" s="139">
        <v>11</v>
      </c>
      <c r="G26" s="139">
        <v>16</v>
      </c>
      <c r="H26" s="140">
        <v>17</v>
      </c>
      <c r="I26" s="141">
        <v>44</v>
      </c>
      <c r="J26" s="142" t="s">
        <v>313</v>
      </c>
      <c r="K26" s="140">
        <v>44</v>
      </c>
      <c r="L26" s="143">
        <f t="shared" si="0"/>
        <v>0.11398963730569948</v>
      </c>
    </row>
    <row r="27" spans="2:12">
      <c r="B27" s="135" t="s">
        <v>310</v>
      </c>
      <c r="C27" s="136">
        <v>535064</v>
      </c>
      <c r="D27" s="137">
        <v>0.1089</v>
      </c>
      <c r="E27" s="138" t="s">
        <v>337</v>
      </c>
      <c r="F27" s="140">
        <v>1</v>
      </c>
      <c r="G27" s="140">
        <v>14</v>
      </c>
      <c r="H27" s="140">
        <v>18</v>
      </c>
      <c r="I27" s="141">
        <v>33</v>
      </c>
      <c r="J27" s="142" t="s">
        <v>337</v>
      </c>
      <c r="K27" s="140">
        <v>33</v>
      </c>
      <c r="L27" s="143">
        <f t="shared" si="0"/>
        <v>8.549222797927461E-2</v>
      </c>
    </row>
    <row r="28" spans="2:12">
      <c r="B28" s="135" t="s">
        <v>315</v>
      </c>
      <c r="C28" s="136">
        <v>439649</v>
      </c>
      <c r="D28" s="137">
        <v>8.9499999999999996E-2</v>
      </c>
      <c r="E28" s="138" t="s">
        <v>369</v>
      </c>
      <c r="F28" s="140">
        <v>1</v>
      </c>
      <c r="G28" s="140">
        <v>8</v>
      </c>
      <c r="H28" s="140">
        <v>12</v>
      </c>
      <c r="I28" s="141">
        <v>21</v>
      </c>
      <c r="J28" s="142" t="s">
        <v>349</v>
      </c>
      <c r="K28" s="140">
        <v>22</v>
      </c>
      <c r="L28" s="143">
        <f t="shared" si="0"/>
        <v>5.6994818652849742E-2</v>
      </c>
    </row>
    <row r="29" spans="2:12">
      <c r="B29" s="135" t="s">
        <v>314</v>
      </c>
      <c r="C29" s="136">
        <v>317278</v>
      </c>
      <c r="D29" s="137">
        <v>6.4600000000000005E-2</v>
      </c>
      <c r="E29" s="138" t="s">
        <v>338</v>
      </c>
      <c r="F29" s="139">
        <v>3</v>
      </c>
      <c r="G29" s="140">
        <v>8</v>
      </c>
      <c r="H29" s="140">
        <v>10</v>
      </c>
      <c r="I29" s="141">
        <v>21</v>
      </c>
      <c r="J29" s="142" t="s">
        <v>314</v>
      </c>
      <c r="K29" s="140">
        <v>21</v>
      </c>
      <c r="L29" s="143">
        <f t="shared" si="0"/>
        <v>5.4404145077720206E-2</v>
      </c>
    </row>
    <row r="30" spans="2:12">
      <c r="B30" s="135" t="s">
        <v>316</v>
      </c>
      <c r="C30" s="136">
        <v>180964</v>
      </c>
      <c r="D30" s="137">
        <v>3.6799999999999999E-2</v>
      </c>
      <c r="E30" s="144"/>
      <c r="F30" s="145"/>
      <c r="G30" s="145"/>
      <c r="H30" s="145"/>
      <c r="I30" s="146"/>
      <c r="J30" s="147"/>
      <c r="K30" s="145"/>
      <c r="L30" s="146"/>
    </row>
    <row r="31" spans="2:12">
      <c r="B31" s="135" t="s">
        <v>317</v>
      </c>
      <c r="C31" s="136">
        <v>174434</v>
      </c>
      <c r="D31" s="137">
        <v>3.5499999999999997E-2</v>
      </c>
      <c r="E31" s="144"/>
      <c r="F31" s="148"/>
      <c r="G31" s="148"/>
      <c r="H31" s="148"/>
      <c r="I31" s="149"/>
      <c r="J31" s="147"/>
      <c r="K31" s="148"/>
      <c r="L31" s="150"/>
    </row>
    <row r="32" spans="2:12">
      <c r="B32" s="135" t="s">
        <v>47</v>
      </c>
      <c r="C32" s="136">
        <v>154004</v>
      </c>
      <c r="D32" s="137">
        <v>3.1300000000000001E-2</v>
      </c>
      <c r="E32" s="151" t="s">
        <v>42</v>
      </c>
      <c r="F32" s="152">
        <v>1</v>
      </c>
      <c r="G32" s="152"/>
      <c r="H32" s="152"/>
      <c r="I32" s="153">
        <v>1</v>
      </c>
      <c r="J32" s="147"/>
      <c r="K32" s="148"/>
      <c r="L32" s="150"/>
    </row>
    <row r="33" spans="2:12">
      <c r="B33" s="135" t="s">
        <v>41</v>
      </c>
      <c r="C33" s="136">
        <v>92689</v>
      </c>
      <c r="D33" s="137">
        <v>1.89E-2</v>
      </c>
      <c r="E33" s="144"/>
      <c r="F33" s="148"/>
      <c r="G33" s="148"/>
      <c r="H33" s="148"/>
      <c r="I33" s="149"/>
      <c r="J33" s="147"/>
      <c r="K33" s="148"/>
      <c r="L33" s="150"/>
    </row>
    <row r="34" spans="2:12">
      <c r="B34" s="135" t="s">
        <v>155</v>
      </c>
      <c r="C34" s="136">
        <v>91922</v>
      </c>
      <c r="D34" s="137">
        <v>1.8700000000000001E-2</v>
      </c>
      <c r="E34" s="144"/>
      <c r="F34" s="148"/>
      <c r="G34" s="148"/>
      <c r="H34" s="148"/>
      <c r="I34" s="149"/>
      <c r="J34" s="147"/>
      <c r="K34" s="148"/>
      <c r="L34" s="150"/>
    </row>
    <row r="35" spans="2:12">
      <c r="B35" s="135" t="s">
        <v>169</v>
      </c>
      <c r="C35" s="136">
        <v>37047</v>
      </c>
      <c r="D35" s="137">
        <v>7.4999999999999997E-3</v>
      </c>
      <c r="E35" s="144"/>
      <c r="F35" s="148"/>
      <c r="G35" s="148"/>
      <c r="H35" s="148"/>
      <c r="I35" s="154"/>
      <c r="J35" s="147"/>
      <c r="K35" s="148"/>
      <c r="L35" s="150"/>
    </row>
    <row r="36" spans="2:12">
      <c r="B36" s="142" t="s">
        <v>170</v>
      </c>
      <c r="C36" s="136">
        <v>17951</v>
      </c>
      <c r="D36" s="137">
        <v>3.5999999999999999E-3</v>
      </c>
      <c r="E36" s="144"/>
      <c r="F36" s="148"/>
      <c r="G36" s="148"/>
      <c r="H36" s="148"/>
      <c r="I36" s="154"/>
      <c r="J36" s="147"/>
      <c r="K36" s="148"/>
      <c r="L36" s="150"/>
    </row>
    <row r="37" spans="2:12">
      <c r="B37" s="142" t="s">
        <v>171</v>
      </c>
      <c r="C37" s="136">
        <v>9944</v>
      </c>
      <c r="D37" s="137">
        <v>2E-3</v>
      </c>
      <c r="E37" s="144"/>
      <c r="F37" s="148"/>
      <c r="G37" s="148"/>
      <c r="H37" s="148"/>
      <c r="I37" s="154"/>
      <c r="J37" s="147"/>
      <c r="K37" s="148"/>
      <c r="L37" s="150"/>
    </row>
    <row r="38" spans="2:12">
      <c r="B38" s="155" t="s">
        <v>43</v>
      </c>
      <c r="C38" s="136">
        <v>5966</v>
      </c>
      <c r="D38" s="137">
        <v>1.1999999999999999E-3</v>
      </c>
      <c r="E38" s="144"/>
      <c r="F38" s="148"/>
      <c r="G38" s="148"/>
      <c r="H38" s="148"/>
      <c r="I38" s="154"/>
      <c r="J38" s="147"/>
      <c r="K38" s="148"/>
      <c r="L38" s="150"/>
    </row>
    <row r="39" spans="2:12">
      <c r="B39" s="142" t="s">
        <v>172</v>
      </c>
      <c r="C39" s="136">
        <v>4945</v>
      </c>
      <c r="D39" s="137">
        <v>1E-3</v>
      </c>
      <c r="E39" s="144"/>
      <c r="F39" s="148"/>
      <c r="G39" s="148"/>
      <c r="H39" s="148"/>
      <c r="I39" s="154"/>
      <c r="J39" s="147"/>
      <c r="K39" s="148"/>
      <c r="L39" s="150"/>
    </row>
    <row r="40" spans="2:12">
      <c r="B40" s="142" t="s">
        <v>173</v>
      </c>
      <c r="C40" s="136">
        <v>2954</v>
      </c>
      <c r="D40" s="137">
        <v>5.9999999999999995E-4</v>
      </c>
      <c r="E40" s="144"/>
      <c r="F40" s="148"/>
      <c r="G40" s="148"/>
      <c r="H40" s="148"/>
      <c r="I40" s="154"/>
      <c r="J40" s="147"/>
      <c r="K40" s="148"/>
      <c r="L40" s="150"/>
    </row>
    <row r="41" spans="2:12">
      <c r="B41" s="142" t="s">
        <v>174</v>
      </c>
      <c r="C41" s="136">
        <v>2814</v>
      </c>
      <c r="D41" s="137">
        <v>5.9999999999999995E-4</v>
      </c>
      <c r="E41" s="144"/>
      <c r="F41" s="148"/>
      <c r="G41" s="148"/>
      <c r="H41" s="148"/>
      <c r="I41" s="154"/>
      <c r="J41" s="147"/>
      <c r="K41" s="148"/>
      <c r="L41" s="150"/>
    </row>
    <row r="42" spans="2:12">
      <c r="B42" s="142" t="s">
        <v>175</v>
      </c>
      <c r="C42" s="136">
        <v>2143</v>
      </c>
      <c r="D42" s="137">
        <v>4.0000000000000002E-4</v>
      </c>
      <c r="E42" s="144"/>
      <c r="F42" s="156"/>
      <c r="G42" s="156"/>
      <c r="H42" s="148"/>
      <c r="I42" s="154"/>
      <c r="J42" s="147"/>
      <c r="K42" s="148"/>
      <c r="L42" s="150"/>
    </row>
    <row r="43" spans="2:12">
      <c r="B43" s="157"/>
      <c r="C43" s="158"/>
      <c r="D43" s="159"/>
      <c r="E43" s="138" t="s">
        <v>14</v>
      </c>
      <c r="F43" s="139">
        <v>1</v>
      </c>
      <c r="G43" s="152"/>
      <c r="H43" s="152"/>
      <c r="I43" s="153">
        <v>1</v>
      </c>
      <c r="J43" s="147"/>
      <c r="K43" s="148"/>
      <c r="L43" s="150"/>
    </row>
    <row r="44" spans="2:12">
      <c r="B44" s="157"/>
      <c r="C44" s="160"/>
      <c r="D44" s="150"/>
      <c r="E44" s="138" t="s">
        <v>15</v>
      </c>
      <c r="F44" s="139">
        <v>1</v>
      </c>
      <c r="G44" s="152"/>
      <c r="H44" s="152"/>
      <c r="I44" s="153">
        <v>1</v>
      </c>
      <c r="J44" s="147"/>
      <c r="K44" s="148"/>
      <c r="L44" s="150"/>
    </row>
    <row r="45" spans="2:12">
      <c r="B45" s="157"/>
      <c r="C45" s="160"/>
      <c r="D45" s="150"/>
      <c r="E45" s="138" t="s">
        <v>13</v>
      </c>
      <c r="F45" s="140">
        <v>1</v>
      </c>
      <c r="G45" s="139"/>
      <c r="H45" s="152"/>
      <c r="I45" s="153">
        <v>1</v>
      </c>
      <c r="J45" s="147"/>
      <c r="K45" s="148"/>
      <c r="L45" s="150"/>
    </row>
    <row r="46" spans="2:12" ht="30">
      <c r="B46" s="157"/>
      <c r="C46" s="148"/>
      <c r="D46" s="150"/>
      <c r="E46" s="161" t="s">
        <v>265</v>
      </c>
      <c r="F46" s="140">
        <v>1</v>
      </c>
      <c r="G46" s="139"/>
      <c r="H46" s="152"/>
      <c r="I46" s="153">
        <v>1</v>
      </c>
      <c r="J46" s="147"/>
      <c r="K46" s="156"/>
      <c r="L46" s="162"/>
    </row>
    <row r="47" spans="2:12" ht="15" thickBot="1">
      <c r="B47" s="163"/>
      <c r="C47" s="164"/>
      <c r="D47" s="165"/>
      <c r="E47" s="166" t="s">
        <v>383</v>
      </c>
      <c r="F47" s="167">
        <v>6</v>
      </c>
      <c r="G47" s="167"/>
      <c r="H47" s="167"/>
      <c r="I47" s="168">
        <v>6</v>
      </c>
      <c r="J47" s="169" t="s">
        <v>383</v>
      </c>
      <c r="K47" s="170">
        <v>7</v>
      </c>
      <c r="L47" s="171">
        <f>K47/386</f>
        <v>1.8134715025906734E-2</v>
      </c>
    </row>
    <row r="48" spans="2:12" ht="15" thickBot="1">
      <c r="B48" s="172" t="s">
        <v>176</v>
      </c>
      <c r="C48" s="173">
        <f>SUM(C24:C47)</f>
        <v>4911241</v>
      </c>
      <c r="D48" s="174"/>
      <c r="E48" s="175"/>
      <c r="F48" s="176">
        <f>SUM(F24:F47)</f>
        <v>176</v>
      </c>
      <c r="G48" s="176">
        <f>SUM(G24:G47)</f>
        <v>120</v>
      </c>
      <c r="H48" s="176">
        <f>SUM(H24:H47)</f>
        <v>90</v>
      </c>
      <c r="I48" s="177">
        <f>SUM(I24:I47)</f>
        <v>386</v>
      </c>
      <c r="J48" s="175"/>
      <c r="K48" s="176">
        <f>SUM(K24:K47)</f>
        <v>386</v>
      </c>
      <c r="L48" s="174"/>
    </row>
    <row r="49" spans="1:12">
      <c r="B49" s="178"/>
      <c r="C49" s="179"/>
      <c r="D49" s="180"/>
    </row>
    <row r="50" spans="1:12" ht="92.25" customHeight="1">
      <c r="B50" s="452" t="s">
        <v>657</v>
      </c>
      <c r="C50" s="452"/>
      <c r="D50" s="452"/>
      <c r="E50" s="452"/>
      <c r="F50" s="452"/>
      <c r="G50" s="452"/>
      <c r="H50" s="452"/>
      <c r="I50" s="452"/>
      <c r="J50" s="452"/>
      <c r="K50" s="452"/>
      <c r="L50" s="452"/>
    </row>
    <row r="52" spans="1:12" ht="17">
      <c r="A52" s="181" t="s">
        <v>386</v>
      </c>
    </row>
    <row r="53" spans="1:12" ht="15" thickBot="1"/>
    <row r="54" spans="1:12">
      <c r="B54" s="182" t="s">
        <v>346</v>
      </c>
      <c r="C54" s="183">
        <v>7959228</v>
      </c>
      <c r="D54" s="118"/>
      <c r="E54" s="118"/>
      <c r="F54" s="118"/>
      <c r="G54" s="118"/>
      <c r="H54" s="118"/>
      <c r="I54" s="118"/>
      <c r="J54" s="118"/>
      <c r="K54" s="118"/>
      <c r="L54" s="118"/>
    </row>
    <row r="55" spans="1:12">
      <c r="B55" s="184" t="s">
        <v>105</v>
      </c>
      <c r="C55" s="185">
        <v>5485538</v>
      </c>
      <c r="D55" s="118"/>
      <c r="E55" s="118"/>
      <c r="F55" s="118"/>
      <c r="G55" s="118"/>
      <c r="H55" s="118"/>
      <c r="I55" s="118"/>
      <c r="J55" s="118"/>
      <c r="K55" s="118"/>
      <c r="L55" s="118"/>
    </row>
    <row r="56" spans="1:12">
      <c r="B56" s="184" t="s">
        <v>379</v>
      </c>
      <c r="C56" s="186">
        <v>0.68920000000000003</v>
      </c>
      <c r="D56" s="118"/>
      <c r="E56" s="118"/>
      <c r="F56" s="118"/>
      <c r="G56" s="118"/>
      <c r="H56" s="118"/>
      <c r="I56" s="118"/>
      <c r="J56" s="118"/>
      <c r="K56" s="118"/>
      <c r="L56" s="118"/>
    </row>
    <row r="57" spans="1:12">
      <c r="B57" s="184" t="s">
        <v>106</v>
      </c>
      <c r="C57" s="185"/>
      <c r="D57" s="118"/>
      <c r="E57" s="118"/>
      <c r="F57" s="118"/>
      <c r="G57" s="118"/>
      <c r="H57" s="118"/>
      <c r="I57" s="118"/>
      <c r="J57" s="118"/>
      <c r="K57" s="118"/>
      <c r="L57" s="118"/>
    </row>
    <row r="58" spans="1:12">
      <c r="B58" s="184" t="s">
        <v>107</v>
      </c>
      <c r="C58" s="185">
        <f>C55-5153</f>
        <v>5480385</v>
      </c>
      <c r="D58" s="118"/>
      <c r="E58" s="118"/>
      <c r="F58" s="118"/>
      <c r="G58" s="118"/>
      <c r="H58" s="118"/>
      <c r="I58" s="118"/>
      <c r="J58" s="118"/>
      <c r="K58" s="118"/>
      <c r="L58" s="118"/>
    </row>
    <row r="59" spans="1:12">
      <c r="B59" s="184" t="s">
        <v>357</v>
      </c>
      <c r="C59" s="186"/>
      <c r="D59" s="118"/>
      <c r="E59" s="118"/>
      <c r="F59" s="118"/>
      <c r="G59" s="118"/>
      <c r="H59" s="118"/>
      <c r="I59" s="118"/>
      <c r="J59" s="118"/>
      <c r="K59" s="118"/>
      <c r="L59" s="118"/>
    </row>
    <row r="60" spans="1:12" ht="15" customHeight="1">
      <c r="B60" s="184" t="s">
        <v>361</v>
      </c>
      <c r="C60" s="185">
        <v>5400194</v>
      </c>
      <c r="D60" s="118"/>
      <c r="E60" s="118"/>
      <c r="F60" s="118"/>
      <c r="G60" s="118"/>
      <c r="H60" s="118"/>
      <c r="I60" s="118"/>
      <c r="J60" s="118"/>
      <c r="K60" s="118"/>
      <c r="L60" s="118"/>
    </row>
    <row r="61" spans="1:12">
      <c r="B61" s="184" t="s">
        <v>358</v>
      </c>
      <c r="C61" s="186"/>
      <c r="D61" s="118"/>
      <c r="E61" s="118"/>
      <c r="F61" s="118"/>
      <c r="G61" s="118"/>
      <c r="H61" s="118"/>
      <c r="I61" s="118"/>
      <c r="J61" s="118"/>
      <c r="K61" s="118"/>
      <c r="L61" s="118"/>
    </row>
    <row r="62" spans="1:12" ht="16.5" customHeight="1" thickBot="1">
      <c r="B62" s="187" t="s">
        <v>177</v>
      </c>
      <c r="C62" s="188">
        <f>C60/C55</f>
        <v>0.98444200003718874</v>
      </c>
      <c r="D62" s="118"/>
      <c r="E62" s="118"/>
      <c r="F62" s="118"/>
      <c r="G62" s="118"/>
      <c r="H62" s="118"/>
      <c r="I62" s="118"/>
      <c r="J62" s="118"/>
      <c r="K62" s="118"/>
      <c r="L62" s="118"/>
    </row>
    <row r="63" spans="1:12" ht="15" customHeight="1">
      <c r="B63" s="189" t="s">
        <v>380</v>
      </c>
      <c r="C63" s="183">
        <v>7873937</v>
      </c>
      <c r="D63" s="118"/>
      <c r="E63" s="118"/>
      <c r="F63" s="118"/>
      <c r="G63" s="118"/>
      <c r="H63" s="118"/>
      <c r="I63" s="118"/>
      <c r="J63" s="118"/>
      <c r="K63" s="118"/>
      <c r="L63" s="118"/>
    </row>
    <row r="64" spans="1:12">
      <c r="B64" s="184" t="s">
        <v>103</v>
      </c>
      <c r="C64" s="185">
        <v>4339896</v>
      </c>
      <c r="D64" s="118"/>
      <c r="E64" s="118"/>
      <c r="F64" s="118"/>
      <c r="G64" s="118"/>
      <c r="H64" s="118"/>
      <c r="I64" s="118"/>
      <c r="J64" s="118"/>
      <c r="K64" s="118"/>
      <c r="L64" s="118"/>
    </row>
    <row r="65" spans="2:12">
      <c r="B65" s="184" t="s">
        <v>378</v>
      </c>
      <c r="C65" s="186">
        <v>0.55120000000000002</v>
      </c>
      <c r="D65" s="118"/>
      <c r="E65" s="118"/>
      <c r="F65" s="118"/>
      <c r="G65" s="118"/>
      <c r="H65" s="118"/>
      <c r="I65" s="118"/>
      <c r="J65" s="118"/>
      <c r="K65" s="118"/>
      <c r="L65" s="118"/>
    </row>
    <row r="66" spans="2:12">
      <c r="B66" s="184" t="s">
        <v>260</v>
      </c>
      <c r="C66" s="185"/>
      <c r="D66" s="118"/>
      <c r="E66" s="118"/>
      <c r="F66" s="118"/>
      <c r="G66" s="118"/>
      <c r="H66" s="118"/>
      <c r="I66" s="118"/>
      <c r="J66" s="118"/>
      <c r="K66" s="118"/>
      <c r="L66" s="118"/>
    </row>
    <row r="67" spans="2:12">
      <c r="B67" s="187" t="s">
        <v>359</v>
      </c>
      <c r="C67" s="190"/>
      <c r="D67" s="118"/>
      <c r="E67" s="118"/>
      <c r="F67" s="118"/>
      <c r="G67" s="118"/>
      <c r="H67" s="118"/>
      <c r="I67" s="118"/>
      <c r="J67" s="118"/>
      <c r="K67" s="118"/>
      <c r="L67" s="118"/>
    </row>
    <row r="68" spans="2:12" ht="15" thickBot="1">
      <c r="B68" s="191" t="s">
        <v>360</v>
      </c>
      <c r="C68" s="192"/>
      <c r="D68" s="118"/>
      <c r="E68" s="118"/>
      <c r="F68" s="118"/>
      <c r="G68" s="118"/>
      <c r="H68" s="118"/>
      <c r="I68" s="118"/>
      <c r="J68" s="118"/>
      <c r="K68" s="118"/>
      <c r="L68" s="118"/>
    </row>
    <row r="69" spans="2:12" ht="13.5" customHeight="1" thickBot="1">
      <c r="B69" s="118"/>
      <c r="C69" s="118"/>
      <c r="D69" s="118"/>
      <c r="E69" s="118"/>
      <c r="F69" s="118"/>
      <c r="G69" s="118"/>
      <c r="H69" s="118"/>
      <c r="I69" s="118"/>
      <c r="J69" s="118"/>
      <c r="K69" s="118"/>
      <c r="L69" s="118"/>
    </row>
    <row r="70" spans="2:12" ht="16.5" customHeight="1" thickBot="1">
      <c r="B70" s="121" t="s">
        <v>656</v>
      </c>
      <c r="C70" s="124" t="s">
        <v>204</v>
      </c>
      <c r="D70" s="123" t="s">
        <v>367</v>
      </c>
      <c r="E70" s="125" t="s">
        <v>366</v>
      </c>
      <c r="F70" s="124" t="s">
        <v>374</v>
      </c>
      <c r="G70" s="193" t="s">
        <v>376</v>
      </c>
      <c r="H70" s="124" t="s">
        <v>377</v>
      </c>
      <c r="I70" s="193" t="s">
        <v>375</v>
      </c>
      <c r="J70" s="121" t="s">
        <v>156</v>
      </c>
      <c r="K70" s="124" t="s">
        <v>127</v>
      </c>
      <c r="L70" s="123" t="s">
        <v>203</v>
      </c>
    </row>
    <row r="71" spans="2:12" ht="13.5" customHeight="1">
      <c r="B71" s="126" t="s">
        <v>310</v>
      </c>
      <c r="C71" s="194">
        <v>1781504</v>
      </c>
      <c r="D71" s="162">
        <v>0.32990000000000003</v>
      </c>
      <c r="E71" s="195" t="s">
        <v>339</v>
      </c>
      <c r="F71" s="196">
        <v>149</v>
      </c>
      <c r="G71" s="197">
        <v>53</v>
      </c>
      <c r="H71" s="196">
        <v>7</v>
      </c>
      <c r="I71" s="198">
        <v>209</v>
      </c>
      <c r="J71" s="199" t="s">
        <v>310</v>
      </c>
      <c r="K71" s="200">
        <v>209</v>
      </c>
      <c r="L71" s="162">
        <f t="shared" ref="L71:L76" si="1">K71/386</f>
        <v>0.54145077720207258</v>
      </c>
    </row>
    <row r="72" spans="2:12" ht="13.5" customHeight="1">
      <c r="B72" s="135" t="s">
        <v>309</v>
      </c>
      <c r="C72" s="201">
        <v>1065889</v>
      </c>
      <c r="D72" s="143">
        <v>0.19739999999999999</v>
      </c>
      <c r="E72" s="202" t="s">
        <v>340</v>
      </c>
      <c r="F72" s="139">
        <v>16</v>
      </c>
      <c r="G72" s="203">
        <v>28</v>
      </c>
      <c r="H72" s="140">
        <v>25</v>
      </c>
      <c r="I72" s="204">
        <v>69</v>
      </c>
      <c r="J72" s="142" t="s">
        <v>309</v>
      </c>
      <c r="K72" s="140">
        <v>70</v>
      </c>
      <c r="L72" s="143">
        <f t="shared" si="1"/>
        <v>0.18134715025906736</v>
      </c>
    </row>
    <row r="73" spans="2:12" ht="13.5" customHeight="1">
      <c r="B73" s="135" t="s">
        <v>311</v>
      </c>
      <c r="C73" s="201">
        <v>633770</v>
      </c>
      <c r="D73" s="143">
        <v>0.1174</v>
      </c>
      <c r="E73" s="202" t="s">
        <v>341</v>
      </c>
      <c r="F73" s="140">
        <v>5</v>
      </c>
      <c r="G73" s="203">
        <v>18</v>
      </c>
      <c r="H73" s="140">
        <v>15</v>
      </c>
      <c r="I73" s="204">
        <v>38</v>
      </c>
      <c r="J73" s="142" t="s">
        <v>341</v>
      </c>
      <c r="K73" s="140">
        <v>38</v>
      </c>
      <c r="L73" s="143">
        <f t="shared" si="1"/>
        <v>9.8445595854922283E-2</v>
      </c>
    </row>
    <row r="74" spans="2:12" ht="13.5" customHeight="1">
      <c r="B74" s="135" t="s">
        <v>313</v>
      </c>
      <c r="C74" s="201">
        <v>476272</v>
      </c>
      <c r="D74" s="143">
        <v>8.8200000000000001E-2</v>
      </c>
      <c r="E74" s="202" t="s">
        <v>342</v>
      </c>
      <c r="F74" s="140">
        <v>1</v>
      </c>
      <c r="G74" s="203">
        <v>14</v>
      </c>
      <c r="H74" s="140">
        <v>11</v>
      </c>
      <c r="I74" s="204">
        <v>26</v>
      </c>
      <c r="J74" s="142" t="s">
        <v>342</v>
      </c>
      <c r="K74" s="140">
        <v>26</v>
      </c>
      <c r="L74" s="143">
        <f t="shared" si="1"/>
        <v>6.7357512953367879E-2</v>
      </c>
    </row>
    <row r="75" spans="2:12" ht="13.5" customHeight="1">
      <c r="B75" s="135" t="s">
        <v>314</v>
      </c>
      <c r="C75" s="201">
        <v>379523</v>
      </c>
      <c r="D75" s="143">
        <v>7.0300000000000001E-2</v>
      </c>
      <c r="E75" s="202" t="s">
        <v>343</v>
      </c>
      <c r="F75" s="140">
        <v>3</v>
      </c>
      <c r="G75" s="203">
        <v>5</v>
      </c>
      <c r="H75" s="140">
        <v>14</v>
      </c>
      <c r="I75" s="204">
        <v>22</v>
      </c>
      <c r="J75" s="142" t="s">
        <v>343</v>
      </c>
      <c r="K75" s="140">
        <v>22</v>
      </c>
      <c r="L75" s="143">
        <f t="shared" si="1"/>
        <v>5.6994818652849742E-2</v>
      </c>
    </row>
    <row r="76" spans="2:12" ht="13.5" customHeight="1">
      <c r="B76" s="135" t="s">
        <v>315</v>
      </c>
      <c r="C76" s="201">
        <v>379344</v>
      </c>
      <c r="D76" s="143">
        <v>7.0199999999999999E-2</v>
      </c>
      <c r="E76" s="202" t="s">
        <v>351</v>
      </c>
      <c r="F76" s="140">
        <v>0</v>
      </c>
      <c r="G76" s="203">
        <v>7</v>
      </c>
      <c r="H76" s="140">
        <v>13</v>
      </c>
      <c r="I76" s="204">
        <v>20</v>
      </c>
      <c r="J76" s="142" t="s">
        <v>351</v>
      </c>
      <c r="K76" s="140">
        <v>20</v>
      </c>
      <c r="L76" s="143">
        <f t="shared" si="1"/>
        <v>5.181347150259067E-2</v>
      </c>
    </row>
    <row r="77" spans="2:12" ht="13.5" customHeight="1">
      <c r="B77" s="135" t="s">
        <v>45</v>
      </c>
      <c r="C77" s="201">
        <v>172109</v>
      </c>
      <c r="D77" s="143">
        <v>3.1899999999999998E-2</v>
      </c>
      <c r="E77" s="147"/>
      <c r="F77" s="205"/>
      <c r="G77" s="144"/>
      <c r="H77" s="205"/>
      <c r="I77" s="206"/>
      <c r="J77" s="147"/>
      <c r="K77" s="167"/>
      <c r="L77" s="207"/>
    </row>
    <row r="78" spans="2:12" ht="13.5" customHeight="1">
      <c r="B78" s="135" t="s">
        <v>157</v>
      </c>
      <c r="C78" s="136">
        <v>137561</v>
      </c>
      <c r="D78" s="143">
        <v>2.5499999999999998E-2</v>
      </c>
      <c r="E78" s="147"/>
      <c r="F78" s="205"/>
      <c r="G78" s="144"/>
      <c r="H78" s="205"/>
      <c r="I78" s="206"/>
      <c r="J78" s="147"/>
      <c r="K78" s="205"/>
      <c r="L78" s="207"/>
    </row>
    <row r="79" spans="2:12" ht="13.5" customHeight="1">
      <c r="B79" s="135" t="s">
        <v>658</v>
      </c>
      <c r="C79" s="201">
        <v>113384</v>
      </c>
      <c r="D79" s="143">
        <v>2.1000000000000001E-2</v>
      </c>
      <c r="E79" s="202" t="s">
        <v>47</v>
      </c>
      <c r="F79" s="140">
        <v>1</v>
      </c>
      <c r="G79" s="151"/>
      <c r="H79" s="139"/>
      <c r="I79" s="204">
        <v>1</v>
      </c>
      <c r="J79" s="147"/>
      <c r="K79" s="208"/>
      <c r="L79" s="207"/>
    </row>
    <row r="80" spans="2:12" ht="13.5" customHeight="1">
      <c r="B80" s="135" t="s">
        <v>44</v>
      </c>
      <c r="C80" s="201">
        <v>85737</v>
      </c>
      <c r="D80" s="143">
        <v>1.5900000000000001E-2</v>
      </c>
      <c r="E80" s="147"/>
      <c r="F80" s="208"/>
      <c r="G80" s="144"/>
      <c r="H80" s="205"/>
      <c r="I80" s="206"/>
      <c r="J80" s="147"/>
      <c r="K80" s="205"/>
      <c r="L80" s="207"/>
    </row>
    <row r="81" spans="1:12" ht="13.5" customHeight="1">
      <c r="B81" s="135" t="s">
        <v>46</v>
      </c>
      <c r="C81" s="201">
        <v>51110</v>
      </c>
      <c r="D81" s="143">
        <v>9.4999999999999998E-3</v>
      </c>
      <c r="E81" s="147"/>
      <c r="F81" s="205"/>
      <c r="G81" s="144"/>
      <c r="H81" s="205"/>
      <c r="I81" s="206"/>
      <c r="J81" s="147"/>
      <c r="K81" s="205"/>
      <c r="L81" s="207"/>
    </row>
    <row r="82" spans="1:12" ht="13.5" customHeight="1">
      <c r="B82" s="135" t="s">
        <v>178</v>
      </c>
      <c r="C82" s="201">
        <v>44292</v>
      </c>
      <c r="D82" s="143">
        <v>8.2000000000000007E-3</v>
      </c>
      <c r="E82" s="147"/>
      <c r="F82" s="205"/>
      <c r="G82" s="144"/>
      <c r="H82" s="205"/>
      <c r="I82" s="206"/>
      <c r="J82" s="147"/>
      <c r="K82" s="205"/>
      <c r="L82" s="207"/>
    </row>
    <row r="83" spans="1:12" ht="30" customHeight="1">
      <c r="B83" s="209" t="s">
        <v>2</v>
      </c>
      <c r="C83" s="201">
        <v>33367</v>
      </c>
      <c r="D83" s="143">
        <v>6.1999999999999998E-3</v>
      </c>
      <c r="E83" s="210" t="s">
        <v>16</v>
      </c>
      <c r="F83" s="139">
        <v>1</v>
      </c>
      <c r="G83" s="151"/>
      <c r="H83" s="139"/>
      <c r="I83" s="204">
        <v>1</v>
      </c>
      <c r="J83" s="147"/>
      <c r="K83" s="205"/>
      <c r="L83" s="207"/>
    </row>
    <row r="84" spans="1:12" ht="13.5" customHeight="1">
      <c r="B84" s="211" t="s">
        <v>179</v>
      </c>
      <c r="C84" s="201">
        <v>28075</v>
      </c>
      <c r="D84" s="143">
        <v>5.1999999999999998E-3</v>
      </c>
      <c r="E84" s="147"/>
      <c r="F84" s="205"/>
      <c r="G84" s="144"/>
      <c r="H84" s="205"/>
      <c r="I84" s="206"/>
      <c r="J84" s="147"/>
      <c r="K84" s="205"/>
      <c r="L84" s="207"/>
    </row>
    <row r="85" spans="1:12" ht="15" customHeight="1">
      <c r="B85" s="135" t="s">
        <v>170</v>
      </c>
      <c r="C85" s="201">
        <v>8809</v>
      </c>
      <c r="D85" s="143">
        <v>1.6000000000000001E-3</v>
      </c>
      <c r="E85" s="147"/>
      <c r="F85" s="205"/>
      <c r="G85" s="144"/>
      <c r="H85" s="205"/>
      <c r="I85" s="206"/>
      <c r="J85" s="147"/>
      <c r="K85" s="205"/>
      <c r="L85" s="207"/>
    </row>
    <row r="86" spans="1:12" ht="13.5" customHeight="1">
      <c r="B86" s="142" t="s">
        <v>180</v>
      </c>
      <c r="C86" s="201">
        <v>5918</v>
      </c>
      <c r="D86" s="143">
        <v>1.1000000000000001E-3</v>
      </c>
      <c r="E86" s="147"/>
      <c r="F86" s="205"/>
      <c r="G86" s="144"/>
      <c r="H86" s="205"/>
      <c r="I86" s="206"/>
      <c r="J86" s="147"/>
      <c r="K86" s="205"/>
      <c r="L86" s="207"/>
    </row>
    <row r="87" spans="1:12" ht="13.5" customHeight="1">
      <c r="B87" s="142" t="s">
        <v>181</v>
      </c>
      <c r="C87" s="201">
        <v>2046</v>
      </c>
      <c r="D87" s="143">
        <v>4.0000000000000002E-4</v>
      </c>
      <c r="E87" s="147"/>
      <c r="F87" s="205"/>
      <c r="G87" s="144"/>
      <c r="H87" s="205"/>
      <c r="I87" s="206"/>
      <c r="J87" s="147"/>
      <c r="K87" s="205"/>
      <c r="L87" s="207"/>
    </row>
    <row r="88" spans="1:12" ht="13.5" customHeight="1">
      <c r="B88" s="142" t="s">
        <v>182</v>
      </c>
      <c r="C88" s="201">
        <v>849</v>
      </c>
      <c r="D88" s="143">
        <v>2.0000000000000001E-4</v>
      </c>
      <c r="E88" s="147"/>
      <c r="F88" s="205"/>
      <c r="G88" s="144"/>
      <c r="H88" s="205"/>
      <c r="I88" s="206"/>
      <c r="J88" s="147"/>
      <c r="K88" s="205"/>
      <c r="L88" s="207"/>
    </row>
    <row r="89" spans="1:12" ht="13.5" customHeight="1">
      <c r="B89" s="155" t="s">
        <v>164</v>
      </c>
      <c r="C89" s="201">
        <v>635</v>
      </c>
      <c r="D89" s="143">
        <v>1E-4</v>
      </c>
      <c r="E89" s="147"/>
      <c r="F89" s="205"/>
      <c r="G89" s="144"/>
      <c r="H89" s="205"/>
      <c r="I89" s="206"/>
      <c r="J89" s="147"/>
      <c r="K89" s="205"/>
      <c r="L89" s="207"/>
    </row>
    <row r="90" spans="1:12" ht="13.5" customHeight="1" thickBot="1">
      <c r="B90" s="212"/>
      <c r="C90" s="213"/>
      <c r="D90" s="159"/>
      <c r="E90" s="214"/>
      <c r="F90" s="215"/>
      <c r="G90" s="216"/>
      <c r="H90" s="215"/>
      <c r="I90" s="217"/>
      <c r="J90" s="218" t="s">
        <v>383</v>
      </c>
      <c r="K90" s="167">
        <v>1</v>
      </c>
      <c r="L90" s="190">
        <f>K90/386</f>
        <v>2.5906735751295338E-3</v>
      </c>
    </row>
    <row r="91" spans="1:12" ht="13.5" customHeight="1" thickBot="1">
      <c r="B91" s="219" t="s">
        <v>176</v>
      </c>
      <c r="C91" s="173">
        <f>SUM(C71:C90)</f>
        <v>5400194</v>
      </c>
      <c r="D91" s="174"/>
      <c r="E91" s="220"/>
      <c r="F91" s="221">
        <f>SUM(F71:F90)</f>
        <v>176</v>
      </c>
      <c r="G91" s="222">
        <f>SUM(G71:G90)</f>
        <v>125</v>
      </c>
      <c r="H91" s="221">
        <f>SUM(H71:H90)</f>
        <v>85</v>
      </c>
      <c r="I91" s="222">
        <f>SUM(I71:I90)</f>
        <v>386</v>
      </c>
      <c r="J91" s="175"/>
      <c r="K91" s="176">
        <f>SUM(K71:K90)</f>
        <v>386</v>
      </c>
      <c r="L91" s="174"/>
    </row>
    <row r="92" spans="1:12" ht="13.5" customHeight="1">
      <c r="B92" s="178"/>
      <c r="C92" s="223"/>
      <c r="D92" s="224"/>
      <c r="E92" s="144"/>
      <c r="F92" s="206"/>
      <c r="G92" s="206"/>
      <c r="H92" s="206"/>
      <c r="I92" s="206"/>
      <c r="J92" s="144"/>
      <c r="K92" s="144"/>
      <c r="L92" s="224"/>
    </row>
    <row r="93" spans="1:12" ht="33" customHeight="1">
      <c r="B93" s="451" t="s">
        <v>659</v>
      </c>
      <c r="C93" s="451"/>
      <c r="D93" s="451"/>
      <c r="E93" s="451"/>
      <c r="F93" s="451"/>
      <c r="G93" s="451"/>
      <c r="H93" s="451"/>
      <c r="I93" s="451"/>
      <c r="J93" s="451"/>
      <c r="K93" s="451"/>
      <c r="L93" s="451"/>
    </row>
    <row r="95" spans="1:12" ht="17">
      <c r="A95" s="100" t="s">
        <v>385</v>
      </c>
      <c r="B95" s="101"/>
    </row>
    <row r="96" spans="1:12" ht="15" thickBot="1"/>
    <row r="97" spans="2:12">
      <c r="B97" s="182" t="s">
        <v>346</v>
      </c>
      <c r="C97" s="183">
        <v>8062708</v>
      </c>
      <c r="D97" s="118"/>
      <c r="E97" s="118"/>
      <c r="F97" s="118"/>
      <c r="G97" s="118"/>
      <c r="H97" s="118"/>
      <c r="I97" s="118"/>
      <c r="J97" s="118"/>
      <c r="K97" s="118"/>
      <c r="L97" s="118"/>
    </row>
    <row r="98" spans="2:12">
      <c r="B98" s="184" t="s">
        <v>104</v>
      </c>
      <c r="C98" s="185">
        <v>4536254</v>
      </c>
      <c r="D98" s="118"/>
      <c r="E98" s="118"/>
      <c r="F98" s="118"/>
      <c r="G98" s="118"/>
      <c r="H98" s="118"/>
      <c r="I98" s="118"/>
      <c r="J98" s="118"/>
      <c r="K98" s="118"/>
      <c r="L98" s="118"/>
    </row>
    <row r="99" spans="2:12">
      <c r="B99" s="184" t="s">
        <v>379</v>
      </c>
      <c r="C99" s="186">
        <v>0.56259999999999999</v>
      </c>
      <c r="D99" s="118"/>
      <c r="E99" s="118"/>
      <c r="F99" s="118"/>
      <c r="G99" s="118"/>
      <c r="H99" s="118"/>
      <c r="I99" s="118"/>
      <c r="J99" s="118"/>
      <c r="K99" s="118"/>
      <c r="L99" s="118"/>
    </row>
    <row r="100" spans="2:12">
      <c r="B100" s="184" t="s">
        <v>110</v>
      </c>
      <c r="C100" s="185">
        <f>C102+64103</f>
        <v>4532043</v>
      </c>
      <c r="D100" s="118"/>
      <c r="E100" s="118"/>
      <c r="F100" s="118"/>
      <c r="G100" s="118"/>
      <c r="H100" s="118"/>
      <c r="I100" s="118"/>
      <c r="J100" s="118"/>
      <c r="K100" s="118"/>
      <c r="L100" s="118"/>
    </row>
    <row r="101" spans="2:12">
      <c r="B101" s="184" t="s">
        <v>107</v>
      </c>
      <c r="C101" s="185">
        <f>C103+48401</f>
        <v>4532375</v>
      </c>
      <c r="D101" s="118"/>
      <c r="E101" s="118"/>
      <c r="F101" s="118"/>
      <c r="G101" s="118"/>
      <c r="H101" s="118"/>
      <c r="I101" s="118"/>
      <c r="J101" s="118"/>
      <c r="K101" s="118"/>
      <c r="L101" s="118"/>
    </row>
    <row r="102" spans="2:12" ht="15" customHeight="1">
      <c r="B102" s="106" t="s">
        <v>357</v>
      </c>
      <c r="C102" s="225">
        <v>4467940</v>
      </c>
      <c r="D102" s="118"/>
      <c r="E102" s="118"/>
      <c r="F102" s="118"/>
      <c r="G102" s="118"/>
      <c r="H102" s="118"/>
      <c r="I102" s="118"/>
      <c r="J102" s="118"/>
      <c r="K102" s="118"/>
      <c r="L102" s="118"/>
    </row>
    <row r="103" spans="2:12" ht="15" customHeight="1">
      <c r="B103" s="103" t="s">
        <v>660</v>
      </c>
      <c r="C103" s="226">
        <v>4483974</v>
      </c>
      <c r="D103" s="118"/>
      <c r="E103" s="118"/>
      <c r="F103" s="118"/>
      <c r="G103" s="118"/>
      <c r="H103" s="118"/>
      <c r="I103" s="118"/>
      <c r="J103" s="118"/>
      <c r="K103" s="118"/>
      <c r="L103" s="118"/>
    </row>
    <row r="104" spans="2:12" ht="15" customHeight="1">
      <c r="B104" s="103" t="s">
        <v>358</v>
      </c>
      <c r="C104" s="227">
        <v>0.9849</v>
      </c>
      <c r="D104" s="118"/>
      <c r="E104" s="118"/>
      <c r="F104" s="118"/>
      <c r="G104" s="118"/>
      <c r="H104" s="118"/>
      <c r="I104" s="118"/>
      <c r="J104" s="118"/>
      <c r="K104" s="118"/>
      <c r="L104" s="118"/>
    </row>
    <row r="105" spans="2:12" ht="17.25" customHeight="1" thickBot="1">
      <c r="B105" s="111" t="s">
        <v>108</v>
      </c>
      <c r="C105" s="228">
        <v>0.98850000000000005</v>
      </c>
      <c r="D105" s="118"/>
      <c r="E105" s="118"/>
      <c r="F105" s="118"/>
      <c r="G105" s="118"/>
      <c r="H105" s="118"/>
      <c r="I105" s="118"/>
      <c r="J105" s="118"/>
      <c r="K105" s="118"/>
      <c r="L105" s="118"/>
    </row>
    <row r="106" spans="2:12" ht="15">
      <c r="B106" s="229" t="s">
        <v>380</v>
      </c>
      <c r="C106" s="230">
        <v>8016397</v>
      </c>
      <c r="D106" s="118"/>
      <c r="E106" s="118"/>
      <c r="F106" s="118"/>
      <c r="G106" s="118"/>
      <c r="H106" s="118"/>
      <c r="I106" s="118"/>
      <c r="J106" s="118"/>
      <c r="K106" s="118"/>
      <c r="L106" s="118"/>
    </row>
    <row r="107" spans="2:12">
      <c r="B107" s="115" t="s">
        <v>103</v>
      </c>
      <c r="C107" s="116">
        <v>4570386</v>
      </c>
      <c r="D107" s="118"/>
      <c r="E107" s="118"/>
      <c r="F107" s="118"/>
      <c r="G107" s="118"/>
      <c r="H107" s="118"/>
      <c r="I107" s="118"/>
      <c r="J107" s="118"/>
      <c r="K107" s="118"/>
      <c r="L107" s="118"/>
    </row>
    <row r="108" spans="2:12">
      <c r="B108" s="115" t="s">
        <v>378</v>
      </c>
      <c r="C108" s="109">
        <v>0.57010000000000005</v>
      </c>
      <c r="D108" s="118"/>
      <c r="E108" s="118"/>
      <c r="F108" s="118"/>
      <c r="G108" s="118"/>
      <c r="H108" s="118"/>
      <c r="I108" s="118"/>
      <c r="J108" s="118"/>
      <c r="K108" s="118"/>
      <c r="L108" s="118"/>
    </row>
    <row r="109" spans="2:12">
      <c r="B109" s="115" t="s">
        <v>111</v>
      </c>
      <c r="C109" s="116">
        <f>C111+57404</f>
        <v>4567386</v>
      </c>
      <c r="D109" s="118"/>
      <c r="E109" s="118"/>
      <c r="F109" s="118"/>
      <c r="G109" s="118"/>
      <c r="H109" s="118"/>
      <c r="I109" s="118"/>
      <c r="J109" s="118"/>
      <c r="K109" s="118"/>
      <c r="L109" s="118"/>
    </row>
    <row r="110" spans="2:12">
      <c r="B110" s="115" t="s">
        <v>661</v>
      </c>
      <c r="C110" s="116">
        <f>C112+5527</f>
        <v>489008</v>
      </c>
      <c r="D110" s="118"/>
      <c r="E110" s="118"/>
      <c r="F110" s="118"/>
      <c r="G110" s="118"/>
      <c r="H110" s="118"/>
      <c r="I110" s="118"/>
      <c r="J110" s="118"/>
      <c r="K110" s="118"/>
      <c r="L110" s="118"/>
    </row>
    <row r="111" spans="2:12">
      <c r="B111" s="117" t="s">
        <v>359</v>
      </c>
      <c r="C111" s="104">
        <v>4509982</v>
      </c>
      <c r="D111" s="118"/>
      <c r="E111" s="118"/>
      <c r="F111" s="118"/>
      <c r="G111" s="118"/>
      <c r="H111" s="118"/>
      <c r="I111" s="118"/>
      <c r="J111" s="118"/>
      <c r="K111" s="118"/>
      <c r="L111" s="118"/>
    </row>
    <row r="112" spans="2:12">
      <c r="B112" s="117" t="s">
        <v>662</v>
      </c>
      <c r="C112" s="104">
        <v>483481</v>
      </c>
      <c r="D112" s="118"/>
      <c r="E112" s="118"/>
      <c r="F112" s="118"/>
      <c r="G112" s="118"/>
      <c r="H112" s="118"/>
      <c r="I112" s="118"/>
      <c r="J112" s="118"/>
      <c r="K112" s="118"/>
      <c r="L112" s="118"/>
    </row>
    <row r="113" spans="2:12">
      <c r="B113" s="231" t="s">
        <v>663</v>
      </c>
      <c r="C113" s="232">
        <v>4547682</v>
      </c>
      <c r="D113" s="118"/>
      <c r="E113" s="118"/>
      <c r="F113" s="118"/>
      <c r="G113" s="118"/>
      <c r="H113" s="118"/>
      <c r="I113" s="118"/>
      <c r="J113" s="118"/>
      <c r="K113" s="118"/>
      <c r="L113" s="118"/>
    </row>
    <row r="114" spans="2:12">
      <c r="B114" s="117" t="s">
        <v>360</v>
      </c>
      <c r="C114" s="233">
        <v>0.98680000000000001</v>
      </c>
      <c r="D114" s="118"/>
      <c r="E114" s="118"/>
      <c r="F114" s="118"/>
      <c r="G114" s="118"/>
      <c r="H114" s="118"/>
      <c r="I114" s="118"/>
      <c r="J114" s="118"/>
      <c r="K114" s="118"/>
      <c r="L114" s="118"/>
    </row>
    <row r="115" spans="2:12" ht="16.5" customHeight="1" thickBot="1">
      <c r="B115" s="119" t="s">
        <v>362</v>
      </c>
      <c r="C115" s="120">
        <v>0.98829999999999996</v>
      </c>
      <c r="D115" s="118"/>
      <c r="E115" s="118"/>
      <c r="F115" s="118"/>
      <c r="G115" s="118"/>
      <c r="H115" s="118"/>
      <c r="I115" s="118"/>
      <c r="J115" s="118"/>
      <c r="K115" s="118"/>
      <c r="L115" s="118"/>
    </row>
    <row r="116" spans="2:12" ht="15" thickBot="1">
      <c r="B116" s="118"/>
      <c r="C116" s="118"/>
      <c r="D116" s="118"/>
      <c r="E116" s="118"/>
      <c r="F116" s="118"/>
      <c r="G116" s="118"/>
      <c r="H116" s="118"/>
      <c r="I116" s="118"/>
      <c r="J116" s="118"/>
      <c r="K116" s="118"/>
      <c r="L116" s="118"/>
    </row>
    <row r="117" spans="2:12" ht="17.25" customHeight="1" thickBot="1">
      <c r="B117" s="121" t="s">
        <v>656</v>
      </c>
      <c r="C117" s="124" t="s">
        <v>204</v>
      </c>
      <c r="D117" s="123" t="s">
        <v>367</v>
      </c>
      <c r="E117" s="234" t="s">
        <v>366</v>
      </c>
      <c r="F117" s="235" t="s">
        <v>374</v>
      </c>
      <c r="G117" s="235" t="s">
        <v>376</v>
      </c>
      <c r="H117" s="235" t="s">
        <v>377</v>
      </c>
      <c r="I117" s="236" t="s">
        <v>375</v>
      </c>
      <c r="J117" s="234" t="s">
        <v>156</v>
      </c>
      <c r="K117" s="235" t="s">
        <v>127</v>
      </c>
      <c r="L117" s="237" t="s">
        <v>203</v>
      </c>
    </row>
    <row r="118" spans="2:12" ht="15">
      <c r="B118" s="126" t="s">
        <v>310</v>
      </c>
      <c r="C118" s="194">
        <v>1497231</v>
      </c>
      <c r="D118" s="162">
        <v>0.32919999999999999</v>
      </c>
      <c r="E118" s="238" t="s">
        <v>368</v>
      </c>
      <c r="F118" s="239">
        <v>54</v>
      </c>
      <c r="G118" s="239">
        <v>50</v>
      </c>
      <c r="H118" s="239">
        <v>30</v>
      </c>
      <c r="I118" s="131">
        <v>134</v>
      </c>
      <c r="J118" s="132" t="s">
        <v>339</v>
      </c>
      <c r="K118" s="239">
        <v>134</v>
      </c>
      <c r="L118" s="134">
        <f t="shared" ref="L118:L123" si="2">K118/386</f>
        <v>0.34715025906735753</v>
      </c>
    </row>
    <row r="119" spans="2:12">
      <c r="B119" s="447" t="s">
        <v>40</v>
      </c>
      <c r="C119" s="449">
        <v>1340826</v>
      </c>
      <c r="D119" s="450">
        <v>0.29480000000000001</v>
      </c>
      <c r="E119" s="240" t="s">
        <v>40</v>
      </c>
      <c r="F119" s="241">
        <v>55</v>
      </c>
      <c r="G119" s="241">
        <v>48</v>
      </c>
      <c r="H119" s="241">
        <v>10</v>
      </c>
      <c r="I119" s="141">
        <v>113</v>
      </c>
      <c r="J119" s="464" t="s">
        <v>369</v>
      </c>
      <c r="K119" s="462">
        <v>148</v>
      </c>
      <c r="L119" s="450">
        <f t="shared" si="2"/>
        <v>0.38341968911917096</v>
      </c>
    </row>
    <row r="120" spans="2:12" ht="15">
      <c r="B120" s="440"/>
      <c r="C120" s="442"/>
      <c r="D120" s="431"/>
      <c r="E120" s="242" t="s">
        <v>48</v>
      </c>
      <c r="F120" s="241">
        <v>35</v>
      </c>
      <c r="G120" s="241"/>
      <c r="H120" s="241"/>
      <c r="I120" s="141">
        <v>35</v>
      </c>
      <c r="J120" s="465"/>
      <c r="K120" s="463"/>
      <c r="L120" s="431"/>
    </row>
    <row r="121" spans="2:12" ht="15">
      <c r="B121" s="135" t="s">
        <v>313</v>
      </c>
      <c r="C121" s="201">
        <v>597820</v>
      </c>
      <c r="D121" s="143">
        <v>0.13150000000000001</v>
      </c>
      <c r="E121" s="243" t="s">
        <v>382</v>
      </c>
      <c r="F121" s="241">
        <v>12</v>
      </c>
      <c r="G121" s="241">
        <v>22</v>
      </c>
      <c r="H121" s="241">
        <v>14</v>
      </c>
      <c r="I121" s="141">
        <v>48</v>
      </c>
      <c r="J121" s="243" t="s">
        <v>313</v>
      </c>
      <c r="K121" s="241">
        <v>48</v>
      </c>
      <c r="L121" s="143">
        <f t="shared" si="2"/>
        <v>0.12435233160621761</v>
      </c>
    </row>
    <row r="122" spans="2:12">
      <c r="B122" s="135" t="s">
        <v>309</v>
      </c>
      <c r="C122" s="201">
        <v>344352</v>
      </c>
      <c r="D122" s="143">
        <v>7.5700000000000003E-2</v>
      </c>
      <c r="E122" s="240" t="s">
        <v>340</v>
      </c>
      <c r="F122" s="241">
        <v>2</v>
      </c>
      <c r="G122" s="241">
        <v>5</v>
      </c>
      <c r="H122" s="241">
        <v>17</v>
      </c>
      <c r="I122" s="141">
        <v>24</v>
      </c>
      <c r="J122" s="202" t="s">
        <v>340</v>
      </c>
      <c r="K122" s="241">
        <v>24</v>
      </c>
      <c r="L122" s="186">
        <f t="shared" si="2"/>
        <v>6.2176165803108807E-2</v>
      </c>
    </row>
    <row r="123" spans="2:12" ht="15">
      <c r="B123" s="135" t="s">
        <v>312</v>
      </c>
      <c r="C123" s="201">
        <v>248901</v>
      </c>
      <c r="D123" s="143">
        <v>5.4699999999999999E-2</v>
      </c>
      <c r="E123" s="243" t="s">
        <v>372</v>
      </c>
      <c r="F123" s="241">
        <v>0</v>
      </c>
      <c r="G123" s="241">
        <v>3</v>
      </c>
      <c r="H123" s="241">
        <v>11</v>
      </c>
      <c r="I123" s="141">
        <v>14</v>
      </c>
      <c r="J123" s="210" t="s">
        <v>372</v>
      </c>
      <c r="K123" s="244">
        <v>14</v>
      </c>
      <c r="L123" s="186">
        <f t="shared" si="2"/>
        <v>3.6269430051813469E-2</v>
      </c>
    </row>
    <row r="124" spans="2:12">
      <c r="B124" s="135" t="s">
        <v>45</v>
      </c>
      <c r="C124" s="201">
        <v>179672</v>
      </c>
      <c r="D124" s="143">
        <v>3.95E-2</v>
      </c>
      <c r="E124" s="142"/>
      <c r="F124" s="139"/>
      <c r="G124" s="139"/>
      <c r="H124" s="139"/>
      <c r="I124" s="152"/>
      <c r="J124" s="147"/>
      <c r="K124" s="205"/>
      <c r="L124" s="245"/>
    </row>
    <row r="125" spans="2:12">
      <c r="B125" s="447" t="s">
        <v>311</v>
      </c>
      <c r="C125" s="449">
        <v>127118</v>
      </c>
      <c r="D125" s="450">
        <v>2.8000000000000001E-2</v>
      </c>
      <c r="E125" s="246" t="s">
        <v>341</v>
      </c>
      <c r="F125" s="241">
        <v>2</v>
      </c>
      <c r="G125" s="204"/>
      <c r="H125" s="241"/>
      <c r="I125" s="204">
        <v>2</v>
      </c>
      <c r="J125" s="464" t="s">
        <v>38</v>
      </c>
      <c r="K125" s="455">
        <v>17</v>
      </c>
      <c r="L125" s="450">
        <f>K125/386</f>
        <v>4.4041450777202069E-2</v>
      </c>
    </row>
    <row r="126" spans="2:12">
      <c r="B126" s="440"/>
      <c r="C126" s="442"/>
      <c r="D126" s="431"/>
      <c r="E126" s="246" t="s">
        <v>17</v>
      </c>
      <c r="F126" s="241">
        <v>15</v>
      </c>
      <c r="G126" s="204"/>
      <c r="H126" s="241"/>
      <c r="I126" s="185">
        <v>15</v>
      </c>
      <c r="J126" s="465"/>
      <c r="K126" s="438"/>
      <c r="L126" s="431"/>
    </row>
    <row r="127" spans="2:12">
      <c r="B127" s="135" t="s">
        <v>314</v>
      </c>
      <c r="C127" s="201">
        <v>104892</v>
      </c>
      <c r="D127" s="143">
        <v>2.3099999999999999E-2</v>
      </c>
      <c r="E127" s="247"/>
      <c r="F127" s="248"/>
      <c r="G127" s="206"/>
      <c r="H127" s="248"/>
      <c r="I127" s="206"/>
      <c r="J127" s="147"/>
      <c r="K127" s="205"/>
      <c r="L127" s="245"/>
    </row>
    <row r="128" spans="2:12">
      <c r="B128" s="135" t="s">
        <v>183</v>
      </c>
      <c r="C128" s="201">
        <v>61004</v>
      </c>
      <c r="D128" s="143">
        <v>1.34E-2</v>
      </c>
      <c r="E128" s="247"/>
      <c r="F128" s="248"/>
      <c r="G128" s="206"/>
      <c r="H128" s="248"/>
      <c r="I128" s="206"/>
      <c r="J128" s="147"/>
      <c r="K128" s="205"/>
      <c r="L128" s="245"/>
    </row>
    <row r="129" spans="1:12">
      <c r="B129" s="135" t="s">
        <v>184</v>
      </c>
      <c r="C129" s="201">
        <v>22220</v>
      </c>
      <c r="D129" s="143">
        <v>4.8999999999999998E-3</v>
      </c>
      <c r="E129" s="247"/>
      <c r="F129" s="248"/>
      <c r="G129" s="206"/>
      <c r="H129" s="248"/>
      <c r="I129" s="206"/>
      <c r="J129" s="147"/>
      <c r="K129" s="205"/>
      <c r="L129" s="245"/>
    </row>
    <row r="130" spans="1:12">
      <c r="B130" s="135" t="s">
        <v>185</v>
      </c>
      <c r="C130" s="201">
        <v>8786</v>
      </c>
      <c r="D130" s="143">
        <v>1.9E-3</v>
      </c>
      <c r="E130" s="247"/>
      <c r="F130" s="248"/>
      <c r="G130" s="206"/>
      <c r="H130" s="248"/>
      <c r="I130" s="206"/>
      <c r="J130" s="147"/>
      <c r="K130" s="205"/>
      <c r="L130" s="245"/>
    </row>
    <row r="131" spans="1:12">
      <c r="B131" s="135" t="s">
        <v>186</v>
      </c>
      <c r="C131" s="201">
        <v>5895</v>
      </c>
      <c r="D131" s="143">
        <v>1.2999999999999999E-3</v>
      </c>
      <c r="E131" s="247"/>
      <c r="F131" s="248"/>
      <c r="G131" s="206"/>
      <c r="H131" s="248"/>
      <c r="I131" s="206"/>
      <c r="J131" s="147"/>
      <c r="K131" s="205"/>
      <c r="L131" s="245"/>
    </row>
    <row r="132" spans="1:12">
      <c r="B132" s="142" t="s">
        <v>352</v>
      </c>
      <c r="C132" s="201">
        <v>3504</v>
      </c>
      <c r="D132" s="143">
        <v>8.0000000000000004E-4</v>
      </c>
      <c r="E132" s="247"/>
      <c r="F132" s="248"/>
      <c r="G132" s="206"/>
      <c r="H132" s="248"/>
      <c r="I132" s="206"/>
      <c r="J132" s="147"/>
      <c r="K132" s="205"/>
      <c r="L132" s="245"/>
    </row>
    <row r="133" spans="1:12">
      <c r="B133" s="142" t="s">
        <v>187</v>
      </c>
      <c r="C133" s="201">
        <v>3052</v>
      </c>
      <c r="D133" s="143">
        <v>6.9999999999999999E-4</v>
      </c>
      <c r="E133" s="247"/>
      <c r="F133" s="248"/>
      <c r="G133" s="206"/>
      <c r="H133" s="248"/>
      <c r="I133" s="206"/>
      <c r="J133" s="147"/>
      <c r="K133" s="205"/>
      <c r="L133" s="245"/>
    </row>
    <row r="134" spans="1:12">
      <c r="B134" s="142" t="s">
        <v>363</v>
      </c>
      <c r="C134" s="201">
        <v>2409</v>
      </c>
      <c r="D134" s="143">
        <v>5.0000000000000001E-4</v>
      </c>
      <c r="E134" s="247"/>
      <c r="F134" s="248"/>
      <c r="G134" s="206"/>
      <c r="H134" s="248"/>
      <c r="I134" s="206"/>
      <c r="J134" s="147"/>
      <c r="K134" s="205"/>
      <c r="L134" s="245"/>
    </row>
    <row r="135" spans="1:12" ht="15" thickBot="1">
      <c r="B135" s="212"/>
      <c r="C135" s="213"/>
      <c r="D135" s="159"/>
      <c r="E135" s="249" t="s">
        <v>383</v>
      </c>
      <c r="F135" s="250">
        <v>1</v>
      </c>
      <c r="G135" s="251"/>
      <c r="H135" s="250"/>
      <c r="I135" s="251">
        <v>1</v>
      </c>
      <c r="J135" s="252" t="s">
        <v>383</v>
      </c>
      <c r="K135" s="253">
        <v>1</v>
      </c>
      <c r="L135" s="192">
        <f>K135/386</f>
        <v>2.5906735751295338E-3</v>
      </c>
    </row>
    <row r="136" spans="1:12" ht="15" thickBot="1">
      <c r="B136" s="172" t="s">
        <v>176</v>
      </c>
      <c r="C136" s="173">
        <f>SUM(C118:C135)</f>
        <v>4547682</v>
      </c>
      <c r="D136" s="174"/>
      <c r="E136" s="214"/>
      <c r="F136" s="254">
        <f>SUM(F118:F135)</f>
        <v>176</v>
      </c>
      <c r="G136" s="217">
        <f>SUM(G118:G135)</f>
        <v>128</v>
      </c>
      <c r="H136" s="254">
        <f>SUM(H118:H135)</f>
        <v>82</v>
      </c>
      <c r="I136" s="217">
        <f>SUM(I118:I135)</f>
        <v>386</v>
      </c>
      <c r="J136" s="163"/>
      <c r="K136" s="254">
        <f>SUM(K118:K135)</f>
        <v>386</v>
      </c>
      <c r="L136" s="165"/>
    </row>
    <row r="137" spans="1:12">
      <c r="B137" s="255"/>
      <c r="C137" s="223"/>
      <c r="D137" s="224"/>
      <c r="E137" s="144"/>
      <c r="F137" s="206"/>
      <c r="G137" s="206"/>
      <c r="H137" s="206"/>
      <c r="I137" s="206"/>
      <c r="J137" s="144"/>
      <c r="K137" s="206"/>
      <c r="L137" s="224"/>
    </row>
    <row r="138" spans="1:12" ht="32.25" customHeight="1">
      <c r="B138" s="453" t="s">
        <v>664</v>
      </c>
      <c r="C138" s="454"/>
      <c r="D138" s="454"/>
      <c r="E138" s="454"/>
      <c r="F138" s="454"/>
      <c r="G138" s="454"/>
      <c r="H138" s="454"/>
      <c r="I138" s="454"/>
      <c r="J138" s="454"/>
      <c r="K138" s="454"/>
      <c r="L138" s="454"/>
    </row>
    <row r="139" spans="1:12">
      <c r="B139" s="144"/>
      <c r="C139" s="223"/>
      <c r="D139" s="224"/>
      <c r="E139" s="144"/>
      <c r="F139" s="206"/>
      <c r="G139" s="206"/>
      <c r="H139" s="206"/>
      <c r="I139" s="206"/>
      <c r="J139" s="144"/>
      <c r="K139" s="206"/>
      <c r="L139" s="224"/>
    </row>
    <row r="140" spans="1:12" ht="17">
      <c r="A140" s="181" t="s">
        <v>373</v>
      </c>
      <c r="B140" s="144"/>
      <c r="C140" s="223"/>
      <c r="D140" s="224"/>
      <c r="E140" s="144"/>
      <c r="F140" s="206"/>
      <c r="G140" s="206"/>
      <c r="H140" s="206"/>
      <c r="I140" s="206"/>
      <c r="J140" s="144"/>
      <c r="K140" s="206"/>
      <c r="L140" s="224"/>
    </row>
    <row r="141" spans="1:12" ht="15" thickBot="1"/>
    <row r="142" spans="1:12">
      <c r="B142" s="256" t="s">
        <v>346</v>
      </c>
      <c r="C142" s="257">
        <v>8061101</v>
      </c>
      <c r="D142" s="118"/>
      <c r="E142" s="118"/>
      <c r="F142" s="118"/>
      <c r="G142" s="118"/>
      <c r="H142" s="118"/>
      <c r="I142" s="118"/>
      <c r="J142" s="118"/>
      <c r="K142" s="118"/>
      <c r="L142" s="118"/>
    </row>
    <row r="143" spans="1:12">
      <c r="B143" s="231" t="s">
        <v>104</v>
      </c>
      <c r="C143" s="232">
        <v>5685655</v>
      </c>
      <c r="D143" s="118"/>
      <c r="E143" s="118"/>
      <c r="F143" s="118"/>
      <c r="G143" s="118"/>
      <c r="H143" s="118"/>
      <c r="I143" s="118"/>
      <c r="J143" s="118"/>
      <c r="K143" s="118"/>
      <c r="L143" s="118"/>
    </row>
    <row r="144" spans="1:12" ht="15" customHeight="1">
      <c r="B144" s="231" t="s">
        <v>379</v>
      </c>
      <c r="C144" s="258">
        <v>0.70530000000000004</v>
      </c>
      <c r="D144" s="118"/>
      <c r="E144" s="118"/>
      <c r="F144" s="118"/>
      <c r="G144" s="118"/>
      <c r="H144" s="118"/>
      <c r="I144" s="118"/>
      <c r="J144" s="118"/>
      <c r="K144" s="118"/>
      <c r="L144" s="118"/>
    </row>
    <row r="145" spans="2:12">
      <c r="B145" s="231" t="s">
        <v>110</v>
      </c>
      <c r="C145" s="232">
        <f>C147+55863</f>
        <v>5680458</v>
      </c>
      <c r="D145" s="118"/>
      <c r="E145" s="118"/>
      <c r="F145" s="118"/>
      <c r="G145" s="118"/>
      <c r="H145" s="118"/>
      <c r="I145" s="118"/>
      <c r="J145" s="118"/>
      <c r="K145" s="118"/>
      <c r="L145" s="118"/>
    </row>
    <row r="146" spans="2:12">
      <c r="B146" s="231" t="s">
        <v>107</v>
      </c>
      <c r="C146" s="232">
        <f>C148+63897</f>
        <v>5680647</v>
      </c>
      <c r="D146" s="118"/>
      <c r="E146" s="118"/>
      <c r="F146" s="118"/>
      <c r="G146" s="118"/>
      <c r="H146" s="118"/>
      <c r="I146" s="118"/>
      <c r="J146" s="118"/>
      <c r="K146" s="118"/>
      <c r="L146" s="118"/>
    </row>
    <row r="147" spans="2:12" ht="15" customHeight="1">
      <c r="B147" s="103" t="s">
        <v>357</v>
      </c>
      <c r="C147" s="104">
        <v>5624595</v>
      </c>
      <c r="D147" s="118"/>
      <c r="E147" s="118"/>
      <c r="F147" s="118"/>
      <c r="G147" s="118"/>
      <c r="H147" s="118"/>
      <c r="I147" s="118"/>
      <c r="J147" s="118"/>
      <c r="K147" s="118"/>
      <c r="L147" s="118"/>
    </row>
    <row r="148" spans="2:12" ht="15" customHeight="1">
      <c r="B148" s="117" t="s">
        <v>665</v>
      </c>
      <c r="C148" s="104">
        <v>5616750</v>
      </c>
      <c r="D148" s="118"/>
      <c r="E148" s="118"/>
      <c r="F148" s="118"/>
      <c r="G148" s="118"/>
      <c r="H148" s="118"/>
      <c r="I148" s="118"/>
      <c r="J148" s="118"/>
      <c r="K148" s="118"/>
      <c r="L148" s="118"/>
    </row>
    <row r="149" spans="2:12" ht="15" customHeight="1">
      <c r="B149" s="106" t="s">
        <v>358</v>
      </c>
      <c r="C149" s="109">
        <v>0.98929999999999996</v>
      </c>
      <c r="D149" s="118"/>
      <c r="E149" s="118"/>
      <c r="F149" s="118"/>
      <c r="G149" s="118"/>
      <c r="H149" s="118"/>
      <c r="I149" s="118"/>
      <c r="J149" s="118"/>
      <c r="K149" s="118"/>
      <c r="L149" s="118"/>
    </row>
    <row r="150" spans="2:12" ht="17.25" customHeight="1" thickBot="1">
      <c r="B150" s="119" t="s">
        <v>108</v>
      </c>
      <c r="C150" s="120">
        <v>0.9879</v>
      </c>
      <c r="D150" s="118"/>
      <c r="E150" s="118"/>
      <c r="F150" s="118"/>
      <c r="G150" s="118"/>
      <c r="H150" s="118"/>
      <c r="I150" s="118"/>
      <c r="J150" s="118"/>
      <c r="K150" s="118"/>
      <c r="L150" s="118"/>
    </row>
    <row r="151" spans="2:12" ht="15">
      <c r="B151" s="113" t="s">
        <v>380</v>
      </c>
      <c r="C151" s="114">
        <v>6018069</v>
      </c>
      <c r="D151" s="118"/>
      <c r="E151" s="118"/>
      <c r="F151" s="118"/>
      <c r="G151" s="118"/>
      <c r="H151" s="118"/>
      <c r="I151" s="118"/>
      <c r="J151" s="118"/>
      <c r="K151" s="118"/>
      <c r="L151" s="118"/>
    </row>
    <row r="152" spans="2:12">
      <c r="B152" s="115" t="s">
        <v>103</v>
      </c>
      <c r="C152" s="116">
        <v>4423806</v>
      </c>
      <c r="D152" s="118"/>
      <c r="E152" s="118"/>
      <c r="F152" s="118"/>
      <c r="G152" s="118"/>
      <c r="H152" s="118"/>
      <c r="I152" s="118"/>
      <c r="J152" s="118"/>
      <c r="K152" s="118"/>
      <c r="L152" s="118"/>
    </row>
    <row r="153" spans="2:12">
      <c r="B153" s="115" t="s">
        <v>378</v>
      </c>
      <c r="C153" s="109">
        <v>0.73499999999999999</v>
      </c>
      <c r="D153" s="259"/>
      <c r="E153" s="118"/>
      <c r="F153" s="118"/>
      <c r="G153" s="118"/>
      <c r="H153" s="118"/>
      <c r="I153" s="118"/>
      <c r="J153" s="118"/>
      <c r="K153" s="118"/>
      <c r="L153" s="118"/>
    </row>
    <row r="154" spans="2:12">
      <c r="B154" s="115" t="s">
        <v>111</v>
      </c>
      <c r="C154" s="116">
        <f>C155+26963</f>
        <v>4422421</v>
      </c>
      <c r="D154" s="118"/>
      <c r="E154" s="118"/>
      <c r="F154" s="118"/>
      <c r="G154" s="118"/>
      <c r="H154" s="118"/>
      <c r="I154" s="118"/>
      <c r="J154" s="118"/>
      <c r="K154" s="118"/>
      <c r="L154" s="118"/>
    </row>
    <row r="155" spans="2:12">
      <c r="B155" s="117" t="s">
        <v>359</v>
      </c>
      <c r="C155" s="104">
        <v>4395458</v>
      </c>
      <c r="D155" s="118"/>
      <c r="E155" s="118"/>
      <c r="F155" s="118"/>
      <c r="G155" s="118"/>
      <c r="H155" s="118"/>
      <c r="I155" s="118"/>
      <c r="J155" s="118"/>
      <c r="K155" s="118"/>
      <c r="L155" s="118"/>
    </row>
    <row r="156" spans="2:12" ht="16.5" customHeight="1" thickBot="1">
      <c r="B156" s="119" t="s">
        <v>360</v>
      </c>
      <c r="C156" s="120">
        <v>0.99360000000000004</v>
      </c>
      <c r="D156" s="118"/>
      <c r="E156" s="118"/>
      <c r="F156" s="118"/>
      <c r="G156" s="118"/>
      <c r="H156" s="118"/>
      <c r="I156" s="118"/>
      <c r="J156" s="118"/>
      <c r="K156" s="118"/>
      <c r="L156" s="118"/>
    </row>
    <row r="157" spans="2:12" ht="15" thickBot="1">
      <c r="B157" s="118"/>
      <c r="C157" s="118"/>
      <c r="D157" s="118"/>
      <c r="E157" s="118"/>
      <c r="F157" s="118"/>
      <c r="G157" s="118"/>
      <c r="H157" s="118"/>
      <c r="I157" s="118"/>
      <c r="J157" s="118"/>
      <c r="K157" s="118"/>
      <c r="L157" s="118"/>
    </row>
    <row r="158" spans="2:12" ht="17.25" customHeight="1" thickBot="1">
      <c r="B158" s="234" t="s">
        <v>656</v>
      </c>
      <c r="C158" s="235" t="s">
        <v>204</v>
      </c>
      <c r="D158" s="237" t="s">
        <v>367</v>
      </c>
      <c r="E158" s="260" t="s">
        <v>366</v>
      </c>
      <c r="F158" s="235" t="s">
        <v>374</v>
      </c>
      <c r="G158" s="261" t="s">
        <v>376</v>
      </c>
      <c r="H158" s="235" t="s">
        <v>377</v>
      </c>
      <c r="I158" s="261" t="s">
        <v>375</v>
      </c>
      <c r="J158" s="234" t="s">
        <v>156</v>
      </c>
      <c r="K158" s="235" t="s">
        <v>127</v>
      </c>
      <c r="L158" s="237" t="s">
        <v>203</v>
      </c>
    </row>
    <row r="159" spans="2:12">
      <c r="B159" s="262" t="s">
        <v>310</v>
      </c>
      <c r="C159" s="263">
        <v>2361997</v>
      </c>
      <c r="D159" s="134">
        <v>0.42049999999999998</v>
      </c>
      <c r="E159" s="264" t="s">
        <v>339</v>
      </c>
      <c r="F159" s="239">
        <v>78</v>
      </c>
      <c r="G159" s="265">
        <v>69</v>
      </c>
      <c r="H159" s="239">
        <v>31</v>
      </c>
      <c r="I159" s="265">
        <v>178</v>
      </c>
      <c r="J159" s="266" t="s">
        <v>310</v>
      </c>
      <c r="K159" s="130">
        <v>178</v>
      </c>
      <c r="L159" s="267">
        <f>K159/386</f>
        <v>0.46113989637305697</v>
      </c>
    </row>
    <row r="160" spans="2:12">
      <c r="B160" s="447" t="s">
        <v>48</v>
      </c>
      <c r="C160" s="449">
        <v>2306763</v>
      </c>
      <c r="D160" s="450">
        <v>0.41070000000000001</v>
      </c>
      <c r="E160" s="460" t="s">
        <v>48</v>
      </c>
      <c r="F160" s="458">
        <v>95</v>
      </c>
      <c r="G160" s="458">
        <v>67</v>
      </c>
      <c r="H160" s="458">
        <v>26</v>
      </c>
      <c r="I160" s="456">
        <v>188</v>
      </c>
      <c r="J160" s="202" t="s">
        <v>369</v>
      </c>
      <c r="K160" s="139">
        <v>164</v>
      </c>
      <c r="L160" s="186">
        <f>K160/386</f>
        <v>0.42487046632124353</v>
      </c>
    </row>
    <row r="161" spans="2:12">
      <c r="B161" s="440"/>
      <c r="C161" s="442"/>
      <c r="D161" s="431"/>
      <c r="E161" s="461"/>
      <c r="F161" s="459"/>
      <c r="G161" s="459"/>
      <c r="H161" s="459"/>
      <c r="I161" s="457"/>
      <c r="J161" s="202" t="s">
        <v>370</v>
      </c>
      <c r="K161" s="139">
        <v>24</v>
      </c>
      <c r="L161" s="186">
        <f>K161/386</f>
        <v>6.2176165803108807E-2</v>
      </c>
    </row>
    <row r="162" spans="2:12">
      <c r="B162" s="135" t="s">
        <v>309</v>
      </c>
      <c r="C162" s="201">
        <v>313084</v>
      </c>
      <c r="D162" s="143">
        <v>5.57E-2</v>
      </c>
      <c r="E162" s="246" t="s">
        <v>340</v>
      </c>
      <c r="F162" s="241">
        <v>2</v>
      </c>
      <c r="G162" s="204">
        <v>4</v>
      </c>
      <c r="H162" s="241">
        <v>13</v>
      </c>
      <c r="I162" s="204">
        <v>19</v>
      </c>
      <c r="J162" s="202" t="s">
        <v>309</v>
      </c>
      <c r="K162" s="139">
        <v>20</v>
      </c>
      <c r="L162" s="186">
        <f>K162/386</f>
        <v>5.181347150259067E-2</v>
      </c>
    </row>
    <row r="163" spans="2:12">
      <c r="B163" s="135" t="s">
        <v>372</v>
      </c>
      <c r="C163" s="201">
        <v>245326</v>
      </c>
      <c r="D163" s="143">
        <v>4.3700000000000003E-2</v>
      </c>
      <c r="E163" s="247"/>
      <c r="F163" s="248"/>
      <c r="G163" s="206"/>
      <c r="H163" s="248"/>
      <c r="I163" s="206"/>
      <c r="J163" s="147"/>
      <c r="K163" s="205"/>
      <c r="L163" s="245"/>
    </row>
    <row r="164" spans="2:12">
      <c r="B164" s="135" t="s">
        <v>188</v>
      </c>
      <c r="C164" s="201">
        <v>219029</v>
      </c>
      <c r="D164" s="143">
        <v>3.9E-2</v>
      </c>
      <c r="E164" s="247"/>
      <c r="F164" s="248"/>
      <c r="G164" s="206"/>
      <c r="H164" s="248"/>
      <c r="I164" s="206"/>
      <c r="J164" s="147"/>
      <c r="K164" s="205"/>
      <c r="L164" s="245"/>
    </row>
    <row r="165" spans="2:12">
      <c r="B165" s="135" t="s">
        <v>45</v>
      </c>
      <c r="C165" s="201">
        <v>121503</v>
      </c>
      <c r="D165" s="143">
        <v>2.1600000000000001E-2</v>
      </c>
      <c r="E165" s="247"/>
      <c r="F165" s="248"/>
      <c r="G165" s="206"/>
      <c r="H165" s="248"/>
      <c r="I165" s="206"/>
      <c r="J165" s="147"/>
      <c r="K165" s="205"/>
      <c r="L165" s="245"/>
    </row>
    <row r="166" spans="2:12">
      <c r="B166" s="135" t="s">
        <v>313</v>
      </c>
      <c r="C166" s="201">
        <v>42338</v>
      </c>
      <c r="D166" s="143">
        <v>7.4999999999999997E-3</v>
      </c>
      <c r="E166" s="247"/>
      <c r="F166" s="248"/>
      <c r="G166" s="206"/>
      <c r="H166" s="248"/>
      <c r="I166" s="206"/>
      <c r="J166" s="147"/>
      <c r="K166" s="205"/>
      <c r="L166" s="245"/>
    </row>
    <row r="167" spans="2:12">
      <c r="B167" s="135" t="s">
        <v>189</v>
      </c>
      <c r="C167" s="201">
        <v>3198</v>
      </c>
      <c r="D167" s="143">
        <v>5.9999999999999995E-4</v>
      </c>
      <c r="E167" s="247"/>
      <c r="F167" s="248"/>
      <c r="G167" s="206"/>
      <c r="H167" s="248"/>
      <c r="I167" s="206"/>
      <c r="J167" s="147"/>
      <c r="K167" s="205"/>
      <c r="L167" s="245"/>
    </row>
    <row r="168" spans="2:12">
      <c r="B168" s="142" t="s">
        <v>190</v>
      </c>
      <c r="C168" s="201">
        <v>1086</v>
      </c>
      <c r="D168" s="143">
        <v>2.0000000000000001E-4</v>
      </c>
      <c r="E168" s="247"/>
      <c r="F168" s="248"/>
      <c r="G168" s="206"/>
      <c r="H168" s="248"/>
      <c r="I168" s="206"/>
      <c r="J168" s="147"/>
      <c r="K168" s="205"/>
      <c r="L168" s="245"/>
    </row>
    <row r="169" spans="2:12">
      <c r="B169" s="142" t="s">
        <v>191</v>
      </c>
      <c r="C169" s="201">
        <v>912</v>
      </c>
      <c r="D169" s="143">
        <v>2.0000000000000001E-4</v>
      </c>
      <c r="E169" s="247"/>
      <c r="F169" s="248"/>
      <c r="G169" s="206"/>
      <c r="H169" s="248"/>
      <c r="I169" s="206"/>
      <c r="J169" s="147"/>
      <c r="K169" s="205"/>
      <c r="L169" s="245"/>
    </row>
    <row r="170" spans="2:12">
      <c r="B170" s="142" t="s">
        <v>192</v>
      </c>
      <c r="C170" s="201">
        <v>745</v>
      </c>
      <c r="D170" s="143">
        <v>1E-4</v>
      </c>
      <c r="E170" s="247"/>
      <c r="F170" s="248"/>
      <c r="G170" s="206"/>
      <c r="H170" s="248"/>
      <c r="I170" s="206"/>
      <c r="J170" s="147"/>
      <c r="K170" s="205"/>
      <c r="L170" s="245"/>
    </row>
    <row r="171" spans="2:12" ht="30">
      <c r="B171" s="243" t="s">
        <v>194</v>
      </c>
      <c r="C171" s="201">
        <v>451</v>
      </c>
      <c r="D171" s="143">
        <v>1E-4</v>
      </c>
      <c r="E171" s="247"/>
      <c r="F171" s="248"/>
      <c r="G171" s="206"/>
      <c r="H171" s="248"/>
      <c r="I171" s="206"/>
      <c r="J171" s="147"/>
      <c r="K171" s="205"/>
      <c r="L171" s="245"/>
    </row>
    <row r="172" spans="2:12">
      <c r="B172" s="142" t="s">
        <v>193</v>
      </c>
      <c r="C172" s="201">
        <v>318</v>
      </c>
      <c r="D172" s="143">
        <v>1E-4</v>
      </c>
      <c r="E172" s="268"/>
      <c r="F172" s="269"/>
      <c r="G172" s="198"/>
      <c r="H172" s="269"/>
      <c r="I172" s="198"/>
      <c r="J172" s="147"/>
      <c r="K172" s="205"/>
      <c r="L172" s="245"/>
    </row>
    <row r="173" spans="2:12" ht="15" thickBot="1">
      <c r="B173" s="163"/>
      <c r="C173" s="270"/>
      <c r="D173" s="165"/>
      <c r="E173" s="271" t="s">
        <v>344</v>
      </c>
      <c r="F173" s="272">
        <v>1</v>
      </c>
      <c r="G173" s="273"/>
      <c r="H173" s="272"/>
      <c r="I173" s="273">
        <v>1</v>
      </c>
      <c r="J173" s="214"/>
      <c r="K173" s="215"/>
      <c r="L173" s="274"/>
    </row>
    <row r="174" spans="2:12" ht="15" thickBot="1">
      <c r="B174" s="275" t="s">
        <v>176</v>
      </c>
      <c r="C174" s="270">
        <f>SUM(C159:C173)</f>
        <v>5616750</v>
      </c>
      <c r="D174" s="165"/>
      <c r="E174" s="220"/>
      <c r="F174" s="221">
        <f>SUM(F159:F173)</f>
        <v>176</v>
      </c>
      <c r="G174" s="222">
        <f>SUM(G159:G173)</f>
        <v>140</v>
      </c>
      <c r="H174" s="221">
        <f>SUM(H159:H173)</f>
        <v>70</v>
      </c>
      <c r="I174" s="276">
        <f>SUM(I159:I173)</f>
        <v>386</v>
      </c>
      <c r="J174" s="214"/>
      <c r="K174" s="254">
        <f>SUM(K159:K173)</f>
        <v>386</v>
      </c>
      <c r="L174" s="277"/>
    </row>
    <row r="175" spans="2:12">
      <c r="B175" s="255"/>
      <c r="C175" s="223"/>
      <c r="D175" s="224"/>
      <c r="E175" s="144"/>
      <c r="F175" s="206"/>
      <c r="G175" s="206"/>
      <c r="H175" s="206"/>
      <c r="I175" s="206"/>
      <c r="J175" s="144"/>
      <c r="K175" s="206"/>
      <c r="L175" s="224"/>
    </row>
    <row r="176" spans="2:12" ht="33.75" customHeight="1">
      <c r="B176" s="453" t="s">
        <v>666</v>
      </c>
      <c r="C176" s="454"/>
      <c r="D176" s="454"/>
      <c r="E176" s="454"/>
      <c r="F176" s="454"/>
      <c r="G176" s="454"/>
      <c r="H176" s="454"/>
      <c r="I176" s="454"/>
      <c r="J176" s="454"/>
      <c r="K176" s="454"/>
      <c r="L176" s="454"/>
    </row>
    <row r="177" spans="1:12">
      <c r="B177" s="144"/>
      <c r="C177" s="223"/>
      <c r="D177" s="224"/>
      <c r="E177" s="144"/>
      <c r="F177" s="206"/>
      <c r="G177" s="206"/>
      <c r="H177" s="206"/>
      <c r="I177" s="206"/>
      <c r="J177" s="144"/>
      <c r="K177" s="206"/>
      <c r="L177" s="224"/>
    </row>
    <row r="178" spans="1:12" ht="17">
      <c r="A178" s="181" t="s">
        <v>384</v>
      </c>
      <c r="B178" s="255"/>
      <c r="C178" s="179"/>
      <c r="D178" s="180"/>
      <c r="E178" s="255"/>
      <c r="F178" s="278"/>
      <c r="G178" s="278"/>
      <c r="H178" s="278"/>
      <c r="I178" s="278"/>
      <c r="J178" s="255"/>
      <c r="K178" s="278"/>
      <c r="L178" s="180"/>
    </row>
    <row r="179" spans="1:12" ht="15" thickBot="1"/>
    <row r="180" spans="1:12">
      <c r="B180" s="182" t="s">
        <v>346</v>
      </c>
      <c r="C180" s="257">
        <v>8046129</v>
      </c>
      <c r="D180" s="118"/>
      <c r="E180" s="118"/>
      <c r="F180" s="118"/>
      <c r="G180" s="118"/>
      <c r="H180" s="118"/>
      <c r="I180" s="118"/>
      <c r="J180" s="118"/>
      <c r="K180" s="118"/>
      <c r="L180" s="118"/>
    </row>
    <row r="181" spans="1:12">
      <c r="B181" s="184" t="s">
        <v>104</v>
      </c>
      <c r="C181" s="232">
        <v>5457553</v>
      </c>
      <c r="D181" s="118"/>
      <c r="E181" s="118"/>
      <c r="F181" s="118"/>
      <c r="G181" s="118"/>
      <c r="H181" s="118"/>
      <c r="I181" s="118"/>
      <c r="J181" s="118"/>
      <c r="K181" s="118"/>
      <c r="L181" s="118"/>
    </row>
    <row r="182" spans="1:12">
      <c r="B182" s="184" t="s">
        <v>379</v>
      </c>
      <c r="C182" s="258">
        <v>0.67830000000000001</v>
      </c>
      <c r="D182" s="118"/>
      <c r="E182" s="118"/>
      <c r="F182" s="118"/>
      <c r="G182" s="118"/>
      <c r="H182" s="118"/>
      <c r="I182" s="118"/>
      <c r="J182" s="118"/>
      <c r="K182" s="118"/>
      <c r="L182" s="118"/>
    </row>
    <row r="183" spans="1:12">
      <c r="B183" s="184" t="s">
        <v>110</v>
      </c>
      <c r="C183" s="232">
        <f>C185+51402</f>
        <v>5455077</v>
      </c>
      <c r="D183" s="118"/>
      <c r="E183" s="118"/>
      <c r="F183" s="118"/>
      <c r="G183" s="118"/>
      <c r="H183" s="118"/>
      <c r="I183" s="118"/>
      <c r="J183" s="118"/>
      <c r="K183" s="118"/>
      <c r="L183" s="118"/>
    </row>
    <row r="184" spans="1:12">
      <c r="B184" s="184" t="s">
        <v>107</v>
      </c>
      <c r="C184" s="232">
        <f>C186+47302</f>
        <v>5455352</v>
      </c>
      <c r="D184" s="118"/>
      <c r="E184" s="118"/>
      <c r="F184" s="118"/>
      <c r="G184" s="118"/>
      <c r="H184" s="118"/>
      <c r="I184" s="118"/>
      <c r="J184" s="118"/>
      <c r="K184" s="118"/>
      <c r="L184" s="118"/>
    </row>
    <row r="185" spans="1:12" ht="15" customHeight="1">
      <c r="B185" s="106" t="s">
        <v>357</v>
      </c>
      <c r="C185" s="107">
        <v>5403675</v>
      </c>
      <c r="D185" s="118"/>
      <c r="E185" s="118"/>
      <c r="F185" s="118"/>
      <c r="G185" s="118"/>
      <c r="H185" s="118"/>
      <c r="I185" s="118"/>
      <c r="J185" s="118"/>
      <c r="K185" s="118"/>
      <c r="L185" s="118"/>
    </row>
    <row r="186" spans="1:12">
      <c r="B186" s="103" t="s">
        <v>665</v>
      </c>
      <c r="C186" s="104">
        <v>5408050</v>
      </c>
      <c r="D186" s="118"/>
      <c r="E186" s="118"/>
      <c r="F186" s="118"/>
      <c r="G186" s="118"/>
      <c r="H186" s="118"/>
      <c r="I186" s="118"/>
      <c r="J186" s="118"/>
      <c r="K186" s="118"/>
      <c r="L186" s="118"/>
    </row>
    <row r="187" spans="1:12" ht="15" customHeight="1">
      <c r="B187" s="106" t="s">
        <v>358</v>
      </c>
      <c r="C187" s="109">
        <v>0.99009999999999998</v>
      </c>
      <c r="D187" s="118"/>
      <c r="E187" s="118"/>
      <c r="F187" s="118"/>
      <c r="G187" s="118"/>
      <c r="H187" s="118"/>
      <c r="I187" s="118"/>
      <c r="J187" s="118"/>
      <c r="K187" s="118"/>
      <c r="L187" s="118"/>
    </row>
    <row r="188" spans="1:12" ht="16.5" customHeight="1" thickBot="1">
      <c r="B188" s="111" t="s">
        <v>108</v>
      </c>
      <c r="C188" s="120">
        <v>0.9909</v>
      </c>
      <c r="D188" s="118"/>
      <c r="E188" s="118"/>
      <c r="F188" s="118"/>
      <c r="G188" s="118"/>
      <c r="H188" s="118"/>
      <c r="I188" s="118"/>
      <c r="J188" s="118"/>
      <c r="K188" s="118"/>
      <c r="L188" s="118"/>
    </row>
    <row r="189" spans="1:12" ht="15">
      <c r="B189" s="113" t="s">
        <v>380</v>
      </c>
      <c r="C189" s="104">
        <v>5059002</v>
      </c>
      <c r="D189" s="118"/>
      <c r="E189" s="118"/>
      <c r="F189" s="118"/>
      <c r="G189" s="118"/>
      <c r="H189" s="118"/>
      <c r="I189" s="118"/>
      <c r="J189" s="118"/>
      <c r="K189" s="118"/>
      <c r="L189" s="118"/>
    </row>
    <row r="190" spans="1:12">
      <c r="B190" s="115" t="s">
        <v>103</v>
      </c>
      <c r="C190" s="107">
        <v>3257244</v>
      </c>
      <c r="D190" s="118"/>
      <c r="E190" s="118"/>
      <c r="F190" s="118"/>
      <c r="G190" s="118"/>
      <c r="H190" s="118"/>
      <c r="I190" s="118"/>
      <c r="J190" s="118"/>
      <c r="K190" s="118"/>
      <c r="L190" s="118"/>
    </row>
    <row r="191" spans="1:12">
      <c r="B191" s="115" t="s">
        <v>378</v>
      </c>
      <c r="C191" s="109">
        <v>0.64390000000000003</v>
      </c>
      <c r="D191" s="118"/>
      <c r="E191" s="118"/>
      <c r="F191" s="118"/>
      <c r="G191" s="118"/>
      <c r="H191" s="118"/>
      <c r="I191" s="118"/>
      <c r="J191" s="118"/>
      <c r="K191" s="118"/>
      <c r="L191" s="118"/>
    </row>
    <row r="192" spans="1:12">
      <c r="B192" s="115" t="s">
        <v>111</v>
      </c>
      <c r="C192" s="107">
        <f>C193+16992</f>
        <v>3256744</v>
      </c>
      <c r="D192" s="118"/>
      <c r="E192" s="118"/>
      <c r="F192" s="118"/>
      <c r="G192" s="118"/>
      <c r="H192" s="118"/>
      <c r="I192" s="118"/>
      <c r="J192" s="118"/>
      <c r="K192" s="118"/>
      <c r="L192" s="118"/>
    </row>
    <row r="193" spans="2:12">
      <c r="B193" s="115" t="s">
        <v>359</v>
      </c>
      <c r="C193" s="107">
        <v>3239752</v>
      </c>
      <c r="D193" s="118"/>
      <c r="E193" s="118"/>
      <c r="F193" s="118"/>
      <c r="G193" s="118"/>
      <c r="H193" s="118"/>
      <c r="I193" s="118"/>
      <c r="J193" s="118"/>
      <c r="K193" s="118"/>
      <c r="L193" s="118"/>
    </row>
    <row r="194" spans="2:12" ht="16.5" customHeight="1" thickBot="1">
      <c r="B194" s="119" t="s">
        <v>360</v>
      </c>
      <c r="C194" s="120">
        <v>0.99460000000000004</v>
      </c>
      <c r="D194" s="118"/>
      <c r="E194" s="118"/>
      <c r="F194" s="118"/>
      <c r="G194" s="118"/>
      <c r="H194" s="118"/>
      <c r="I194" s="118"/>
      <c r="J194" s="118"/>
      <c r="K194" s="118"/>
      <c r="L194" s="118"/>
    </row>
    <row r="195" spans="2:12" ht="15" thickBot="1">
      <c r="B195" s="118"/>
      <c r="C195" s="118"/>
      <c r="D195" s="118"/>
      <c r="E195" s="118"/>
      <c r="F195" s="118"/>
      <c r="G195" s="118"/>
      <c r="H195" s="118"/>
      <c r="I195" s="118"/>
      <c r="J195" s="118"/>
      <c r="K195" s="118"/>
      <c r="L195" s="118"/>
    </row>
    <row r="196" spans="2:12" ht="17.25" customHeight="1" thickBot="1">
      <c r="B196" s="234" t="s">
        <v>656</v>
      </c>
      <c r="C196" s="235" t="s">
        <v>204</v>
      </c>
      <c r="D196" s="237" t="s">
        <v>367</v>
      </c>
      <c r="E196" s="234" t="s">
        <v>366</v>
      </c>
      <c r="F196" s="235" t="s">
        <v>374</v>
      </c>
      <c r="G196" s="235" t="s">
        <v>376</v>
      </c>
      <c r="H196" s="235" t="s">
        <v>377</v>
      </c>
      <c r="I196" s="236" t="s">
        <v>375</v>
      </c>
      <c r="J196" s="234" t="s">
        <v>156</v>
      </c>
      <c r="K196" s="235" t="s">
        <v>127</v>
      </c>
      <c r="L196" s="237" t="s">
        <v>203</v>
      </c>
    </row>
    <row r="197" spans="2:12">
      <c r="B197" s="262" t="s">
        <v>310</v>
      </c>
      <c r="C197" s="263">
        <v>2336705</v>
      </c>
      <c r="D197" s="134">
        <v>0.43209999999999998</v>
      </c>
      <c r="E197" s="279" t="s">
        <v>339</v>
      </c>
      <c r="F197" s="239">
        <v>98</v>
      </c>
      <c r="G197" s="239">
        <v>71</v>
      </c>
      <c r="H197" s="239">
        <v>17</v>
      </c>
      <c r="I197" s="131">
        <v>186</v>
      </c>
      <c r="J197" s="132" t="s">
        <v>310</v>
      </c>
      <c r="K197" s="239">
        <v>190</v>
      </c>
      <c r="L197" s="134">
        <f>K197/386</f>
        <v>0.49222797927461137</v>
      </c>
    </row>
    <row r="198" spans="2:12">
      <c r="B198" s="447" t="s">
        <v>49</v>
      </c>
      <c r="C198" s="449">
        <v>2272979</v>
      </c>
      <c r="D198" s="450">
        <v>0.42030000000000001</v>
      </c>
      <c r="E198" s="448" t="s">
        <v>49</v>
      </c>
      <c r="F198" s="433">
        <v>68</v>
      </c>
      <c r="G198" s="433">
        <v>69</v>
      </c>
      <c r="H198" s="433">
        <v>27</v>
      </c>
      <c r="I198" s="435">
        <v>164</v>
      </c>
      <c r="J198" s="142" t="s">
        <v>369</v>
      </c>
      <c r="K198" s="241">
        <v>141</v>
      </c>
      <c r="L198" s="143">
        <f>K198/386</f>
        <v>0.36528497409326427</v>
      </c>
    </row>
    <row r="199" spans="2:12">
      <c r="B199" s="440"/>
      <c r="C199" s="442"/>
      <c r="D199" s="431"/>
      <c r="E199" s="448"/>
      <c r="F199" s="433"/>
      <c r="G199" s="433"/>
      <c r="H199" s="433"/>
      <c r="I199" s="435"/>
      <c r="J199" s="142" t="s">
        <v>343</v>
      </c>
      <c r="K199" s="241">
        <v>23</v>
      </c>
      <c r="L199" s="143">
        <f>K199/386</f>
        <v>5.9585492227979271E-2</v>
      </c>
    </row>
    <row r="200" spans="2:12" ht="15">
      <c r="B200" s="135" t="s">
        <v>371</v>
      </c>
      <c r="C200" s="201">
        <v>351612</v>
      </c>
      <c r="D200" s="143">
        <v>6.5000000000000002E-2</v>
      </c>
      <c r="E200" s="280" t="s">
        <v>301</v>
      </c>
      <c r="F200" s="241">
        <v>3</v>
      </c>
      <c r="G200" s="241">
        <v>4</v>
      </c>
      <c r="H200" s="241">
        <v>11</v>
      </c>
      <c r="I200" s="141">
        <v>18</v>
      </c>
      <c r="J200" s="142" t="s">
        <v>309</v>
      </c>
      <c r="K200" s="241">
        <v>20</v>
      </c>
      <c r="L200" s="143">
        <f>K200/386</f>
        <v>5.181347150259067E-2</v>
      </c>
    </row>
    <row r="201" spans="2:12">
      <c r="B201" s="135" t="s">
        <v>311</v>
      </c>
      <c r="C201" s="201">
        <v>272831</v>
      </c>
      <c r="D201" s="143">
        <v>5.04E-2</v>
      </c>
      <c r="E201" s="281" t="s">
        <v>345</v>
      </c>
      <c r="F201" s="241">
        <v>0</v>
      </c>
      <c r="G201" s="241">
        <v>2</v>
      </c>
      <c r="H201" s="241">
        <v>9</v>
      </c>
      <c r="I201" s="141">
        <v>11</v>
      </c>
      <c r="J201" s="142" t="s">
        <v>345</v>
      </c>
      <c r="K201" s="244">
        <v>11</v>
      </c>
      <c r="L201" s="143">
        <f>K201/386</f>
        <v>2.8497409326424871E-2</v>
      </c>
    </row>
    <row r="202" spans="2:12">
      <c r="B202" s="135" t="s">
        <v>195</v>
      </c>
      <c r="C202" s="201">
        <v>119007</v>
      </c>
      <c r="D202" s="143">
        <v>2.1999999999999999E-2</v>
      </c>
      <c r="E202" s="224"/>
      <c r="F202" s="272"/>
      <c r="G202" s="206"/>
      <c r="H202" s="272"/>
      <c r="I202" s="206"/>
      <c r="J202" s="147"/>
      <c r="K202" s="167"/>
      <c r="L202" s="245"/>
    </row>
    <row r="203" spans="2:12">
      <c r="B203" s="135" t="s">
        <v>45</v>
      </c>
      <c r="C203" s="201">
        <v>21955</v>
      </c>
      <c r="D203" s="143">
        <v>4.1000000000000003E-3</v>
      </c>
      <c r="E203" s="224"/>
      <c r="F203" s="248"/>
      <c r="G203" s="206"/>
      <c r="H203" s="248"/>
      <c r="I203" s="206"/>
      <c r="J203" s="147"/>
      <c r="K203" s="205"/>
      <c r="L203" s="245"/>
    </row>
    <row r="204" spans="2:12">
      <c r="B204" s="135" t="s">
        <v>196</v>
      </c>
      <c r="C204" s="201">
        <v>17431</v>
      </c>
      <c r="D204" s="143">
        <v>3.2000000000000002E-3</v>
      </c>
      <c r="E204" s="224"/>
      <c r="F204" s="248"/>
      <c r="G204" s="206"/>
      <c r="H204" s="248"/>
      <c r="I204" s="206"/>
      <c r="J204" s="147"/>
      <c r="K204" s="205"/>
      <c r="L204" s="245"/>
    </row>
    <row r="205" spans="2:12">
      <c r="B205" s="135" t="s">
        <v>197</v>
      </c>
      <c r="C205" s="201">
        <v>4459</v>
      </c>
      <c r="D205" s="143">
        <v>8.0000000000000004E-4</v>
      </c>
      <c r="E205" s="224"/>
      <c r="F205" s="248"/>
      <c r="G205" s="206"/>
      <c r="H205" s="248"/>
      <c r="I205" s="206"/>
      <c r="J205" s="147"/>
      <c r="K205" s="205"/>
      <c r="L205" s="245"/>
    </row>
    <row r="206" spans="2:12">
      <c r="B206" s="155" t="s">
        <v>198</v>
      </c>
      <c r="C206" s="201">
        <v>2870</v>
      </c>
      <c r="D206" s="143">
        <v>5.0000000000000001E-4</v>
      </c>
      <c r="E206" s="224"/>
      <c r="F206" s="248"/>
      <c r="G206" s="206"/>
      <c r="H206" s="248"/>
      <c r="I206" s="206"/>
      <c r="J206" s="147"/>
      <c r="K206" s="205"/>
      <c r="L206" s="245"/>
    </row>
    <row r="207" spans="2:12">
      <c r="B207" s="135" t="s">
        <v>199</v>
      </c>
      <c r="C207" s="201">
        <v>2789</v>
      </c>
      <c r="D207" s="143">
        <v>5.0000000000000001E-4</v>
      </c>
      <c r="E207" s="224"/>
      <c r="F207" s="248"/>
      <c r="G207" s="206"/>
      <c r="H207" s="248"/>
      <c r="I207" s="206"/>
      <c r="J207" s="147"/>
      <c r="K207" s="205"/>
      <c r="L207" s="245"/>
    </row>
    <row r="208" spans="2:12" ht="31.5" customHeight="1">
      <c r="B208" s="209" t="s">
        <v>200</v>
      </c>
      <c r="C208" s="201">
        <v>2362</v>
      </c>
      <c r="D208" s="143">
        <v>4.0000000000000002E-4</v>
      </c>
      <c r="E208" s="224"/>
      <c r="F208" s="248"/>
      <c r="G208" s="206"/>
      <c r="H208" s="248"/>
      <c r="I208" s="206"/>
      <c r="J208" s="147"/>
      <c r="K208" s="205"/>
      <c r="L208" s="245"/>
    </row>
    <row r="209" spans="1:12">
      <c r="B209" s="142" t="s">
        <v>201</v>
      </c>
      <c r="C209" s="201">
        <v>889</v>
      </c>
      <c r="D209" s="143">
        <v>2.0000000000000001E-4</v>
      </c>
      <c r="E209" s="224"/>
      <c r="F209" s="248"/>
      <c r="G209" s="206"/>
      <c r="H209" s="248"/>
      <c r="I209" s="206"/>
      <c r="J209" s="147"/>
      <c r="K209" s="205"/>
      <c r="L209" s="245"/>
    </row>
    <row r="210" spans="1:12">
      <c r="B210" s="282" t="s">
        <v>39</v>
      </c>
      <c r="C210" s="201">
        <v>838</v>
      </c>
      <c r="D210" s="143">
        <v>2.0000000000000001E-4</v>
      </c>
      <c r="E210" s="224"/>
      <c r="F210" s="248"/>
      <c r="G210" s="206"/>
      <c r="H210" s="248"/>
      <c r="I210" s="206"/>
      <c r="J210" s="147"/>
      <c r="K210" s="205"/>
      <c r="L210" s="245"/>
    </row>
    <row r="211" spans="1:12">
      <c r="B211" s="142" t="s">
        <v>202</v>
      </c>
      <c r="C211" s="201">
        <v>767</v>
      </c>
      <c r="D211" s="143">
        <v>1E-4</v>
      </c>
      <c r="E211" s="224"/>
      <c r="F211" s="248"/>
      <c r="G211" s="206"/>
      <c r="H211" s="248"/>
      <c r="I211" s="206"/>
      <c r="J211" s="147"/>
      <c r="K211" s="205"/>
      <c r="L211" s="245"/>
    </row>
    <row r="212" spans="1:12">
      <c r="B212" s="155" t="s">
        <v>165</v>
      </c>
      <c r="C212" s="201">
        <v>556</v>
      </c>
      <c r="D212" s="143">
        <v>1E-4</v>
      </c>
      <c r="E212" s="224"/>
      <c r="F212" s="269"/>
      <c r="G212" s="206"/>
      <c r="H212" s="248"/>
      <c r="I212" s="206"/>
      <c r="J212" s="147"/>
      <c r="K212" s="205"/>
      <c r="L212" s="245"/>
    </row>
    <row r="213" spans="1:12" ht="15">
      <c r="B213" s="202"/>
      <c r="C213" s="201"/>
      <c r="D213" s="186"/>
      <c r="E213" s="280" t="s">
        <v>302</v>
      </c>
      <c r="F213" s="241">
        <v>6</v>
      </c>
      <c r="G213" s="141"/>
      <c r="H213" s="241"/>
      <c r="I213" s="204">
        <v>6</v>
      </c>
      <c r="J213" s="147"/>
      <c r="K213" s="196"/>
      <c r="L213" s="245"/>
    </row>
    <row r="214" spans="1:12" ht="15" thickBot="1">
      <c r="B214" s="214"/>
      <c r="C214" s="270"/>
      <c r="D214" s="277"/>
      <c r="E214" s="283" t="s">
        <v>667</v>
      </c>
      <c r="F214" s="250">
        <v>1</v>
      </c>
      <c r="G214" s="250"/>
      <c r="H214" s="250"/>
      <c r="I214" s="284">
        <v>1</v>
      </c>
      <c r="J214" s="169" t="s">
        <v>383</v>
      </c>
      <c r="K214" s="253">
        <v>1</v>
      </c>
      <c r="L214" s="171">
        <f>K214/386</f>
        <v>2.5906735751295338E-3</v>
      </c>
    </row>
    <row r="215" spans="1:12" ht="15" thickBot="1">
      <c r="B215" s="275" t="s">
        <v>176</v>
      </c>
      <c r="C215" s="270">
        <f>SUM(C197:C214)</f>
        <v>5408050</v>
      </c>
      <c r="D215" s="165"/>
      <c r="E215" s="163"/>
      <c r="F215" s="254">
        <f>SUM(F197:F214)</f>
        <v>176</v>
      </c>
      <c r="G215" s="254">
        <f>SUM(G197:G214)</f>
        <v>146</v>
      </c>
      <c r="H215" s="254">
        <f>SUM(H197:H214)</f>
        <v>64</v>
      </c>
      <c r="I215" s="285">
        <f>SUM(I197:I214)</f>
        <v>386</v>
      </c>
      <c r="J215" s="163"/>
      <c r="K215" s="254">
        <f>SUM(K197:K214)</f>
        <v>386</v>
      </c>
      <c r="L215" s="165"/>
    </row>
    <row r="217" spans="1:12" ht="33.75" customHeight="1">
      <c r="B217" s="451" t="s">
        <v>668</v>
      </c>
      <c r="C217" s="451"/>
      <c r="D217" s="451"/>
      <c r="E217" s="451"/>
      <c r="F217" s="451"/>
      <c r="G217" s="451"/>
      <c r="H217" s="451"/>
      <c r="I217" s="451"/>
      <c r="J217" s="451"/>
      <c r="K217" s="451"/>
      <c r="L217" s="451"/>
    </row>
    <row r="219" spans="1:12" ht="17">
      <c r="A219" s="181" t="s">
        <v>149</v>
      </c>
      <c r="B219" s="255"/>
      <c r="C219" s="179"/>
      <c r="D219" s="180"/>
      <c r="E219" s="255"/>
      <c r="F219" s="278"/>
      <c r="G219" s="278"/>
      <c r="H219" s="278"/>
      <c r="I219" s="278"/>
      <c r="J219" s="255"/>
      <c r="K219" s="278"/>
      <c r="L219" s="180"/>
    </row>
    <row r="220" spans="1:12" ht="15" thickBot="1"/>
    <row r="221" spans="1:12">
      <c r="B221" s="182" t="s">
        <v>346</v>
      </c>
      <c r="C221" s="257">
        <v>8034394</v>
      </c>
      <c r="D221" s="118"/>
      <c r="E221" s="118"/>
      <c r="F221" s="118"/>
      <c r="G221" s="118"/>
      <c r="H221" s="118"/>
      <c r="I221" s="118"/>
      <c r="J221" s="118"/>
      <c r="K221" s="118"/>
      <c r="L221" s="118"/>
    </row>
    <row r="222" spans="1:12">
      <c r="B222" s="184" t="s">
        <v>104</v>
      </c>
      <c r="C222" s="232">
        <v>5172222</v>
      </c>
      <c r="D222" s="118"/>
      <c r="E222" s="118"/>
      <c r="F222" s="118"/>
      <c r="G222" s="118"/>
      <c r="H222" s="118"/>
      <c r="I222" s="118"/>
      <c r="J222" s="118"/>
      <c r="K222" s="118"/>
      <c r="L222" s="118"/>
    </row>
    <row r="223" spans="1:12">
      <c r="B223" s="184" t="s">
        <v>379</v>
      </c>
      <c r="C223" s="258">
        <v>0.64380000000000004</v>
      </c>
      <c r="D223" s="118"/>
      <c r="E223" s="118"/>
      <c r="F223" s="118"/>
      <c r="G223" s="118"/>
      <c r="H223" s="118"/>
      <c r="I223" s="118"/>
      <c r="J223" s="118"/>
      <c r="K223" s="118"/>
      <c r="L223" s="118"/>
    </row>
    <row r="224" spans="1:12">
      <c r="B224" s="184" t="s">
        <v>110</v>
      </c>
      <c r="C224" s="232">
        <f>C226+55428</f>
        <v>5169998</v>
      </c>
      <c r="D224" s="118"/>
      <c r="E224" s="118"/>
      <c r="F224" s="118"/>
      <c r="G224" s="118"/>
      <c r="H224" s="118"/>
      <c r="I224" s="118"/>
      <c r="J224" s="118"/>
      <c r="K224" s="118"/>
      <c r="L224" s="118"/>
    </row>
    <row r="225" spans="2:12">
      <c r="B225" s="184" t="s">
        <v>107</v>
      </c>
      <c r="C225" s="232">
        <f>C227+37908</f>
        <v>5170439</v>
      </c>
      <c r="D225" s="118"/>
      <c r="E225" s="118"/>
      <c r="F225" s="118"/>
      <c r="G225" s="118"/>
      <c r="H225" s="118"/>
      <c r="I225" s="118"/>
      <c r="J225" s="118"/>
      <c r="K225" s="118"/>
      <c r="L225" s="118"/>
    </row>
    <row r="226" spans="2:12" ht="15" customHeight="1">
      <c r="B226" s="106" t="s">
        <v>357</v>
      </c>
      <c r="C226" s="107">
        <v>5114570</v>
      </c>
      <c r="D226" s="118"/>
      <c r="E226" s="118"/>
      <c r="F226" s="118"/>
      <c r="G226" s="118"/>
      <c r="H226" s="118"/>
      <c r="I226" s="118"/>
      <c r="J226" s="118"/>
      <c r="K226" s="118"/>
      <c r="L226" s="118"/>
    </row>
    <row r="227" spans="2:12">
      <c r="B227" s="103" t="s">
        <v>665</v>
      </c>
      <c r="C227" s="104">
        <v>5132531</v>
      </c>
      <c r="D227" s="118"/>
      <c r="E227" s="118"/>
      <c r="F227" s="118"/>
      <c r="G227" s="118"/>
      <c r="H227" s="118"/>
      <c r="I227" s="118"/>
      <c r="J227" s="118"/>
      <c r="K227" s="118"/>
      <c r="L227" s="118"/>
    </row>
    <row r="228" spans="2:12" ht="15" customHeight="1">
      <c r="B228" s="106" t="s">
        <v>358</v>
      </c>
      <c r="C228" s="109">
        <v>0.9889</v>
      </c>
      <c r="D228" s="118"/>
      <c r="E228" s="118"/>
      <c r="F228" s="118"/>
      <c r="G228" s="118"/>
      <c r="H228" s="118"/>
      <c r="I228" s="118"/>
      <c r="J228" s="118"/>
      <c r="K228" s="118"/>
      <c r="L228" s="118"/>
    </row>
    <row r="229" spans="2:12" ht="16.5" customHeight="1" thickBot="1">
      <c r="B229" s="111" t="s">
        <v>108</v>
      </c>
      <c r="C229" s="120">
        <v>0.99229999999999996</v>
      </c>
      <c r="D229" s="118"/>
      <c r="E229" s="118"/>
      <c r="F229" s="118"/>
      <c r="G229" s="118"/>
      <c r="H229" s="118"/>
      <c r="I229" s="118"/>
      <c r="J229" s="118"/>
      <c r="K229" s="118"/>
      <c r="L229" s="118"/>
    </row>
    <row r="230" spans="2:12" ht="15">
      <c r="B230" s="113" t="s">
        <v>380</v>
      </c>
      <c r="C230" s="104">
        <v>2486111</v>
      </c>
      <c r="D230" s="118"/>
      <c r="E230" s="118"/>
      <c r="F230" s="118"/>
      <c r="G230" s="118"/>
      <c r="H230" s="118"/>
      <c r="I230" s="118"/>
      <c r="J230" s="118"/>
      <c r="K230" s="118"/>
      <c r="L230" s="118"/>
    </row>
    <row r="231" spans="2:12">
      <c r="B231" s="115" t="s">
        <v>103</v>
      </c>
      <c r="C231" s="107">
        <v>1160117</v>
      </c>
      <c r="D231" s="118"/>
      <c r="E231" s="118"/>
      <c r="F231" s="118"/>
      <c r="G231" s="118"/>
      <c r="H231" s="118"/>
      <c r="I231" s="118"/>
      <c r="J231" s="118"/>
      <c r="K231" s="118"/>
      <c r="L231" s="118"/>
    </row>
    <row r="232" spans="2:12">
      <c r="B232" s="115" t="s">
        <v>378</v>
      </c>
      <c r="C232" s="109">
        <v>0.46660000000000001</v>
      </c>
      <c r="D232" s="118"/>
      <c r="E232" s="118"/>
      <c r="F232" s="118"/>
      <c r="G232" s="118"/>
      <c r="H232" s="118"/>
      <c r="I232" s="118"/>
      <c r="J232" s="118"/>
      <c r="K232" s="118"/>
      <c r="L232" s="118"/>
    </row>
    <row r="233" spans="2:12">
      <c r="B233" s="115" t="s">
        <v>111</v>
      </c>
      <c r="C233" s="107">
        <f>C234+7118</f>
        <v>1159811</v>
      </c>
      <c r="D233" s="118"/>
      <c r="E233" s="118"/>
      <c r="F233" s="118"/>
      <c r="G233" s="118"/>
      <c r="H233" s="118"/>
      <c r="I233" s="118"/>
      <c r="J233" s="118"/>
      <c r="K233" s="118"/>
      <c r="L233" s="118"/>
    </row>
    <row r="234" spans="2:12">
      <c r="B234" s="115" t="s">
        <v>359</v>
      </c>
      <c r="C234" s="107">
        <v>1152693</v>
      </c>
      <c r="D234" s="118"/>
      <c r="E234" s="118"/>
      <c r="F234" s="118"/>
      <c r="G234" s="118"/>
      <c r="H234" s="118"/>
      <c r="I234" s="118"/>
      <c r="J234" s="118"/>
      <c r="K234" s="118"/>
      <c r="L234" s="118"/>
    </row>
    <row r="235" spans="2:12" ht="16.5" customHeight="1" thickBot="1">
      <c r="B235" s="119" t="s">
        <v>360</v>
      </c>
      <c r="C235" s="120">
        <v>0.99360000000000004</v>
      </c>
      <c r="D235" s="118"/>
      <c r="E235" s="118"/>
      <c r="F235" s="118"/>
      <c r="G235" s="118"/>
      <c r="H235" s="118"/>
      <c r="I235" s="118"/>
      <c r="J235" s="118"/>
      <c r="K235" s="118"/>
      <c r="L235" s="118"/>
    </row>
    <row r="236" spans="2:12" ht="15" thickBot="1">
      <c r="B236" s="118"/>
      <c r="C236" s="118"/>
      <c r="D236" s="118"/>
      <c r="E236" s="118"/>
      <c r="F236" s="118"/>
      <c r="G236" s="118"/>
      <c r="H236" s="118"/>
      <c r="I236" s="118"/>
      <c r="J236" s="118"/>
      <c r="K236" s="118"/>
      <c r="L236" s="118"/>
    </row>
    <row r="237" spans="2:12" ht="17.25" customHeight="1" thickBot="1">
      <c r="B237" s="121" t="s">
        <v>656</v>
      </c>
      <c r="C237" s="124" t="s">
        <v>204</v>
      </c>
      <c r="D237" s="123" t="s">
        <v>367</v>
      </c>
      <c r="E237" s="121" t="s">
        <v>366</v>
      </c>
      <c r="F237" s="124" t="s">
        <v>374</v>
      </c>
      <c r="G237" s="124" t="s">
        <v>376</v>
      </c>
      <c r="H237" s="124" t="s">
        <v>377</v>
      </c>
      <c r="I237" s="122" t="s">
        <v>375</v>
      </c>
      <c r="J237" s="121" t="s">
        <v>156</v>
      </c>
      <c r="K237" s="124" t="s">
        <v>127</v>
      </c>
      <c r="L237" s="123" t="s">
        <v>203</v>
      </c>
    </row>
    <row r="238" spans="2:12">
      <c r="B238" s="466" t="s">
        <v>259</v>
      </c>
      <c r="C238" s="441">
        <v>2706292</v>
      </c>
      <c r="D238" s="467">
        <v>0.52729999999999999</v>
      </c>
      <c r="E238" s="468" t="s">
        <v>259</v>
      </c>
      <c r="F238" s="459">
        <v>172</v>
      </c>
      <c r="G238" s="459">
        <v>87</v>
      </c>
      <c r="H238" s="459">
        <v>3</v>
      </c>
      <c r="I238" s="457">
        <v>262</v>
      </c>
      <c r="J238" s="199" t="s">
        <v>315</v>
      </c>
      <c r="K238" s="269">
        <v>227</v>
      </c>
      <c r="L238" s="162">
        <f>K238/386</f>
        <v>0.58808290155440412</v>
      </c>
    </row>
    <row r="239" spans="2:12">
      <c r="B239" s="440"/>
      <c r="C239" s="442"/>
      <c r="D239" s="431"/>
      <c r="E239" s="448"/>
      <c r="F239" s="433"/>
      <c r="G239" s="433"/>
      <c r="H239" s="433"/>
      <c r="I239" s="435"/>
      <c r="J239" s="142" t="s">
        <v>314</v>
      </c>
      <c r="K239" s="241">
        <v>36</v>
      </c>
      <c r="L239" s="162">
        <f>K239/386</f>
        <v>9.3264248704663211E-2</v>
      </c>
    </row>
    <row r="240" spans="2:12">
      <c r="B240" s="126" t="s">
        <v>310</v>
      </c>
      <c r="C240" s="194">
        <v>990428</v>
      </c>
      <c r="D240" s="162">
        <v>0.193</v>
      </c>
      <c r="E240" s="286" t="s">
        <v>310</v>
      </c>
      <c r="F240" s="269">
        <v>2</v>
      </c>
      <c r="G240" s="269">
        <v>28</v>
      </c>
      <c r="H240" s="269">
        <v>29</v>
      </c>
      <c r="I240" s="287">
        <v>59</v>
      </c>
      <c r="J240" s="199" t="s">
        <v>310</v>
      </c>
      <c r="K240" s="269">
        <v>59</v>
      </c>
      <c r="L240" s="162">
        <f>K240/386</f>
        <v>0.15284974093264247</v>
      </c>
    </row>
    <row r="241" spans="1:12" ht="15">
      <c r="B241" s="135" t="s">
        <v>150</v>
      </c>
      <c r="C241" s="201">
        <v>855436</v>
      </c>
      <c r="D241" s="143">
        <v>0.16669999999999999</v>
      </c>
      <c r="E241" s="280" t="s">
        <v>150</v>
      </c>
      <c r="F241" s="241">
        <v>0</v>
      </c>
      <c r="G241" s="241">
        <v>26</v>
      </c>
      <c r="H241" s="241">
        <v>21</v>
      </c>
      <c r="I241" s="141">
        <v>47</v>
      </c>
      <c r="J241" s="142" t="s">
        <v>74</v>
      </c>
      <c r="K241" s="241">
        <v>47</v>
      </c>
      <c r="L241" s="162">
        <f>K241/386</f>
        <v>0.12176165803108809</v>
      </c>
    </row>
    <row r="242" spans="1:12">
      <c r="B242" s="135" t="s">
        <v>153</v>
      </c>
      <c r="C242" s="201">
        <v>383876</v>
      </c>
      <c r="D242" s="143">
        <v>7.4800000000000005E-2</v>
      </c>
      <c r="E242" s="281" t="s">
        <v>152</v>
      </c>
      <c r="F242" s="241">
        <v>0</v>
      </c>
      <c r="G242" s="241">
        <v>5</v>
      </c>
      <c r="H242" s="241">
        <v>11</v>
      </c>
      <c r="I242" s="141">
        <v>16</v>
      </c>
      <c r="J242" s="142" t="s">
        <v>152</v>
      </c>
      <c r="K242" s="244">
        <v>16</v>
      </c>
      <c r="L242" s="162">
        <f>K242/386</f>
        <v>4.145077720207254E-2</v>
      </c>
    </row>
    <row r="243" spans="1:12">
      <c r="B243" s="135" t="s">
        <v>151</v>
      </c>
      <c r="C243" s="201">
        <v>136895</v>
      </c>
      <c r="D243" s="143">
        <v>2.6700000000000002E-2</v>
      </c>
      <c r="E243" s="224"/>
      <c r="F243" s="272"/>
      <c r="G243" s="206"/>
      <c r="H243" s="272"/>
      <c r="I243" s="206"/>
      <c r="J243" s="147"/>
      <c r="K243" s="167"/>
      <c r="L243" s="245"/>
    </row>
    <row r="244" spans="1:12">
      <c r="B244" s="142" t="s">
        <v>154</v>
      </c>
      <c r="C244" s="201">
        <v>45863</v>
      </c>
      <c r="D244" s="143">
        <v>8.8999999999999999E-3</v>
      </c>
      <c r="E244" s="224"/>
      <c r="F244" s="248"/>
      <c r="G244" s="206"/>
      <c r="H244" s="248"/>
      <c r="I244" s="206"/>
      <c r="J244" s="147"/>
      <c r="K244" s="205"/>
      <c r="L244" s="245"/>
    </row>
    <row r="245" spans="1:12">
      <c r="B245" s="142" t="s">
        <v>217</v>
      </c>
      <c r="C245" s="201">
        <v>5606</v>
      </c>
      <c r="D245" s="143">
        <v>1.1000000000000001E-3</v>
      </c>
      <c r="E245" s="224"/>
      <c r="F245" s="248"/>
      <c r="G245" s="206"/>
      <c r="H245" s="248"/>
      <c r="I245" s="206"/>
      <c r="J245" s="147"/>
      <c r="K245" s="205"/>
      <c r="L245" s="245"/>
    </row>
    <row r="246" spans="1:12">
      <c r="B246" s="142" t="s">
        <v>317</v>
      </c>
      <c r="C246" s="201">
        <v>4117</v>
      </c>
      <c r="D246" s="143">
        <v>8.0000000000000004E-4</v>
      </c>
      <c r="E246" s="224"/>
      <c r="F246" s="248"/>
      <c r="G246" s="206"/>
      <c r="H246" s="248"/>
      <c r="I246" s="206"/>
      <c r="J246" s="147"/>
      <c r="K246" s="205"/>
      <c r="L246" s="245"/>
    </row>
    <row r="247" spans="1:12">
      <c r="B247" s="155" t="s">
        <v>669</v>
      </c>
      <c r="C247" s="201">
        <v>2732</v>
      </c>
      <c r="D247" s="143">
        <v>5.0000000000000001E-4</v>
      </c>
      <c r="E247" s="224"/>
      <c r="F247" s="248"/>
      <c r="G247" s="206"/>
      <c r="H247" s="248"/>
      <c r="I247" s="206"/>
      <c r="J247" s="147"/>
      <c r="K247" s="205"/>
      <c r="L247" s="245"/>
    </row>
    <row r="248" spans="1:12">
      <c r="B248" s="288" t="s">
        <v>312</v>
      </c>
      <c r="C248" s="201">
        <v>1286</v>
      </c>
      <c r="D248" s="186">
        <v>2.9999999999999997E-4</v>
      </c>
      <c r="E248" s="224"/>
      <c r="F248" s="248"/>
      <c r="G248" s="206"/>
      <c r="H248" s="248"/>
      <c r="I248" s="206"/>
      <c r="J248" s="147"/>
      <c r="K248" s="205"/>
      <c r="L248" s="245"/>
    </row>
    <row r="249" spans="1:12" ht="15">
      <c r="B249" s="202"/>
      <c r="C249" s="201"/>
      <c r="D249" s="186"/>
      <c r="E249" s="280" t="s">
        <v>115</v>
      </c>
      <c r="F249" s="241">
        <v>1</v>
      </c>
      <c r="G249" s="141"/>
      <c r="H249" s="241"/>
      <c r="I249" s="204">
        <v>1</v>
      </c>
      <c r="J249" s="147"/>
      <c r="K249" s="196"/>
      <c r="L249" s="245"/>
    </row>
    <row r="250" spans="1:12" ht="15" thickBot="1">
      <c r="B250" s="214"/>
      <c r="C250" s="270"/>
      <c r="D250" s="277"/>
      <c r="E250" s="283" t="s">
        <v>383</v>
      </c>
      <c r="F250" s="250">
        <v>1</v>
      </c>
      <c r="G250" s="250"/>
      <c r="H250" s="250"/>
      <c r="I250" s="284">
        <v>1</v>
      </c>
      <c r="J250" s="169" t="s">
        <v>383</v>
      </c>
      <c r="K250" s="253">
        <v>1</v>
      </c>
      <c r="L250" s="171">
        <f>K250/386</f>
        <v>2.5906735751295338E-3</v>
      </c>
    </row>
    <row r="251" spans="1:12" ht="15" thickBot="1">
      <c r="B251" s="275" t="s">
        <v>176</v>
      </c>
      <c r="C251" s="270">
        <f>SUM(C238:C250)</f>
        <v>5132531</v>
      </c>
      <c r="D251" s="270"/>
      <c r="E251" s="163"/>
      <c r="F251" s="254">
        <f>SUM(F238:F250)</f>
        <v>176</v>
      </c>
      <c r="G251" s="254">
        <f>SUM(G238:G250)</f>
        <v>146</v>
      </c>
      <c r="H251" s="254">
        <f>SUM(H238:H250)</f>
        <v>64</v>
      </c>
      <c r="I251" s="254">
        <f>SUM(I238:I250)</f>
        <v>386</v>
      </c>
      <c r="J251" s="254"/>
      <c r="K251" s="254">
        <f>SUM(K238:K250)</f>
        <v>386</v>
      </c>
      <c r="L251" s="254"/>
    </row>
    <row r="253" spans="1:12" ht="33.75" customHeight="1">
      <c r="B253" s="451" t="s">
        <v>670</v>
      </c>
      <c r="C253" s="451"/>
      <c r="D253" s="451"/>
      <c r="E253" s="451"/>
      <c r="F253" s="451"/>
      <c r="G253" s="451"/>
      <c r="H253" s="451"/>
      <c r="I253" s="451"/>
      <c r="J253" s="451"/>
      <c r="K253" s="451"/>
      <c r="L253" s="451"/>
    </row>
    <row r="255" spans="1:12" ht="13.5" customHeight="1">
      <c r="A255" s="181" t="s">
        <v>585</v>
      </c>
      <c r="B255" s="255"/>
      <c r="C255" s="179"/>
    </row>
    <row r="256" spans="1:12" ht="13.5" customHeight="1" thickBot="1"/>
    <row r="257" spans="2:15">
      <c r="B257" s="182" t="s">
        <v>365</v>
      </c>
      <c r="C257" s="257">
        <v>8241562</v>
      </c>
    </row>
    <row r="258" spans="2:15">
      <c r="B258" s="184" t="s">
        <v>482</v>
      </c>
      <c r="C258" s="232">
        <v>5096593</v>
      </c>
    </row>
    <row r="259" spans="2:15">
      <c r="B259" s="184" t="s">
        <v>487</v>
      </c>
      <c r="C259" s="258">
        <v>0.61839999999999995</v>
      </c>
    </row>
    <row r="260" spans="2:15">
      <c r="B260" s="184" t="s">
        <v>485</v>
      </c>
      <c r="C260" s="232">
        <v>4963336</v>
      </c>
    </row>
    <row r="261" spans="2:15">
      <c r="B261" s="184" t="s">
        <v>486</v>
      </c>
      <c r="C261" s="232">
        <v>5093536</v>
      </c>
    </row>
    <row r="262" spans="2:15">
      <c r="B262" s="106" t="s">
        <v>481</v>
      </c>
      <c r="C262" s="107">
        <v>4908608</v>
      </c>
    </row>
    <row r="263" spans="2:15">
      <c r="B263" s="103" t="s">
        <v>671</v>
      </c>
      <c r="C263" s="104">
        <v>5047363</v>
      </c>
    </row>
    <row r="264" spans="2:15">
      <c r="B264" s="106" t="s">
        <v>538</v>
      </c>
      <c r="C264" s="109">
        <v>0.98899999999999999</v>
      </c>
    </row>
    <row r="265" spans="2:15" ht="15" thickBot="1">
      <c r="B265" s="111" t="s">
        <v>651</v>
      </c>
      <c r="C265" s="120">
        <v>0.9909</v>
      </c>
    </row>
    <row r="266" spans="2:15" ht="15" thickBot="1"/>
    <row r="267" spans="2:15" ht="31" thickBot="1">
      <c r="B267" s="121" t="s">
        <v>366</v>
      </c>
      <c r="C267" s="124" t="s">
        <v>648</v>
      </c>
      <c r="D267" s="123" t="s">
        <v>367</v>
      </c>
      <c r="E267" s="121" t="s">
        <v>366</v>
      </c>
      <c r="F267" s="124" t="s">
        <v>374</v>
      </c>
      <c r="G267" s="289" t="s">
        <v>488</v>
      </c>
      <c r="H267" s="124" t="s">
        <v>489</v>
      </c>
      <c r="I267" s="122" t="s">
        <v>375</v>
      </c>
      <c r="J267" s="290" t="s">
        <v>672</v>
      </c>
      <c r="K267" s="124" t="s">
        <v>127</v>
      </c>
      <c r="L267" s="123" t="s">
        <v>203</v>
      </c>
      <c r="M267" s="291" t="s">
        <v>510</v>
      </c>
      <c r="N267" s="292" t="s">
        <v>511</v>
      </c>
      <c r="O267" s="293" t="s">
        <v>512</v>
      </c>
    </row>
    <row r="268" spans="2:15">
      <c r="B268" s="439" t="s">
        <v>484</v>
      </c>
      <c r="C268" s="441">
        <v>2264780</v>
      </c>
      <c r="D268" s="467">
        <v>0.44869999999999999</v>
      </c>
      <c r="E268" s="468" t="s">
        <v>49</v>
      </c>
      <c r="F268" s="459">
        <v>96</v>
      </c>
      <c r="G268" s="459"/>
      <c r="H268" s="459">
        <v>37</v>
      </c>
      <c r="I268" s="457">
        <v>133</v>
      </c>
      <c r="J268" s="199" t="s">
        <v>40</v>
      </c>
      <c r="K268" s="269">
        <v>117</v>
      </c>
      <c r="L268" s="162">
        <f>K268/199</f>
        <v>0.5879396984924623</v>
      </c>
      <c r="M268" s="473" t="s">
        <v>517</v>
      </c>
      <c r="N268" s="437">
        <v>122638</v>
      </c>
      <c r="O268" s="430">
        <v>0.95489999999999997</v>
      </c>
    </row>
    <row r="269" spans="2:15">
      <c r="B269" s="440"/>
      <c r="C269" s="442"/>
      <c r="D269" s="431"/>
      <c r="E269" s="448"/>
      <c r="F269" s="433"/>
      <c r="G269" s="433"/>
      <c r="H269" s="433"/>
      <c r="I269" s="435"/>
      <c r="J269" s="142" t="s">
        <v>314</v>
      </c>
      <c r="K269" s="241">
        <v>16</v>
      </c>
      <c r="L269" s="162">
        <f t="shared" ref="L269:L275" si="3">K269/199</f>
        <v>8.0402010050251257E-2</v>
      </c>
      <c r="M269" s="413"/>
      <c r="N269" s="438"/>
      <c r="O269" s="431"/>
    </row>
    <row r="270" spans="2:15">
      <c r="B270" s="412" t="s">
        <v>516</v>
      </c>
      <c r="C270" s="449">
        <v>1290806</v>
      </c>
      <c r="D270" s="450">
        <v>0.25569999999999998</v>
      </c>
      <c r="E270" s="418" t="s">
        <v>516</v>
      </c>
      <c r="F270" s="458">
        <v>10</v>
      </c>
      <c r="G270" s="458"/>
      <c r="H270" s="458">
        <v>28</v>
      </c>
      <c r="I270" s="456">
        <v>38</v>
      </c>
      <c r="J270" s="199" t="s">
        <v>310</v>
      </c>
      <c r="K270" s="269">
        <v>29</v>
      </c>
      <c r="L270" s="162">
        <f t="shared" si="3"/>
        <v>0.14572864321608039</v>
      </c>
      <c r="M270" s="412" t="s">
        <v>518</v>
      </c>
      <c r="N270" s="455">
        <v>1495</v>
      </c>
      <c r="O270" s="450">
        <v>1.1599999999999999E-2</v>
      </c>
    </row>
    <row r="271" spans="2:15">
      <c r="B271" s="469"/>
      <c r="C271" s="441"/>
      <c r="D271" s="467"/>
      <c r="E271" s="470"/>
      <c r="F271" s="471"/>
      <c r="G271" s="471"/>
      <c r="H271" s="471"/>
      <c r="I271" s="472"/>
      <c r="J271" s="199" t="s">
        <v>513</v>
      </c>
      <c r="K271" s="269">
        <v>4</v>
      </c>
      <c r="L271" s="162">
        <f t="shared" si="3"/>
        <v>2.0100502512562814E-2</v>
      </c>
      <c r="M271" s="469"/>
      <c r="N271" s="474"/>
      <c r="O271" s="467"/>
    </row>
    <row r="272" spans="2:15">
      <c r="B272" s="469"/>
      <c r="C272" s="441"/>
      <c r="D272" s="467"/>
      <c r="E272" s="470"/>
      <c r="F272" s="471"/>
      <c r="G272" s="471"/>
      <c r="H272" s="471"/>
      <c r="I272" s="472"/>
      <c r="J272" s="199" t="s">
        <v>514</v>
      </c>
      <c r="K272" s="269">
        <v>4</v>
      </c>
      <c r="L272" s="162">
        <f t="shared" si="3"/>
        <v>2.0100502512562814E-2</v>
      </c>
      <c r="M272" s="469"/>
      <c r="N272" s="474"/>
      <c r="O272" s="467"/>
    </row>
    <row r="273" spans="2:15">
      <c r="B273" s="413"/>
      <c r="C273" s="442"/>
      <c r="D273" s="431"/>
      <c r="E273" s="419"/>
      <c r="F273" s="459"/>
      <c r="G273" s="459"/>
      <c r="H273" s="459"/>
      <c r="I273" s="457"/>
      <c r="J273" s="199" t="s">
        <v>515</v>
      </c>
      <c r="K273" s="269">
        <v>1</v>
      </c>
      <c r="L273" s="162">
        <f t="shared" si="3"/>
        <v>5.0251256281407036E-3</v>
      </c>
      <c r="M273" s="413"/>
      <c r="N273" s="438"/>
      <c r="O273" s="431"/>
    </row>
    <row r="274" spans="2:15" ht="15">
      <c r="B274" s="142" t="s">
        <v>74</v>
      </c>
      <c r="C274" s="201">
        <v>1020476</v>
      </c>
      <c r="D274" s="143">
        <v>0.20219999999999999</v>
      </c>
      <c r="E274" s="280" t="s">
        <v>74</v>
      </c>
      <c r="F274" s="241">
        <v>0</v>
      </c>
      <c r="G274" s="241"/>
      <c r="H274" s="241">
        <v>23</v>
      </c>
      <c r="I274" s="141">
        <v>23</v>
      </c>
      <c r="J274" s="142" t="s">
        <v>74</v>
      </c>
      <c r="K274" s="241">
        <v>23</v>
      </c>
      <c r="L274" s="162">
        <f t="shared" si="3"/>
        <v>0.11557788944723618</v>
      </c>
      <c r="M274" s="142" t="s">
        <v>519</v>
      </c>
      <c r="N274" s="139">
        <v>2926</v>
      </c>
      <c r="O274" s="186">
        <v>2.2800000000000001E-2</v>
      </c>
    </row>
    <row r="275" spans="2:15">
      <c r="B275" s="142" t="s">
        <v>152</v>
      </c>
      <c r="C275" s="201">
        <v>269414</v>
      </c>
      <c r="D275" s="143">
        <v>5.3400000000000003E-2</v>
      </c>
      <c r="E275" s="281" t="s">
        <v>152</v>
      </c>
      <c r="F275" s="241">
        <v>0</v>
      </c>
      <c r="G275" s="241"/>
      <c r="H275" s="241">
        <v>5</v>
      </c>
      <c r="I275" s="141">
        <v>5</v>
      </c>
      <c r="J275" s="142" t="s">
        <v>152</v>
      </c>
      <c r="K275" s="244">
        <v>5</v>
      </c>
      <c r="L275" s="162">
        <f t="shared" si="3"/>
        <v>2.5125628140703519E-2</v>
      </c>
      <c r="M275" s="142" t="s">
        <v>520</v>
      </c>
      <c r="N275" s="139">
        <v>574</v>
      </c>
      <c r="O275" s="186">
        <v>4.4999999999999997E-3</v>
      </c>
    </row>
    <row r="276" spans="2:15">
      <c r="B276" s="142" t="s">
        <v>490</v>
      </c>
      <c r="C276" s="201">
        <v>28323</v>
      </c>
      <c r="D276" s="143">
        <v>5.5999999999999999E-3</v>
      </c>
      <c r="E276" s="224"/>
      <c r="F276" s="272"/>
      <c r="G276" s="206"/>
      <c r="H276" s="272"/>
      <c r="I276" s="206"/>
      <c r="J276" s="147"/>
      <c r="K276" s="167"/>
      <c r="L276" s="245"/>
      <c r="M276" s="157" t="s">
        <v>490</v>
      </c>
      <c r="N276" s="205">
        <v>63</v>
      </c>
      <c r="O276" s="207">
        <v>5.0000000000000001E-4</v>
      </c>
    </row>
    <row r="277" spans="2:15">
      <c r="B277" s="142" t="s">
        <v>528</v>
      </c>
      <c r="C277" s="201">
        <v>23507</v>
      </c>
      <c r="D277" s="143">
        <v>4.7000000000000002E-3</v>
      </c>
      <c r="E277" s="224"/>
      <c r="F277" s="248"/>
      <c r="G277" s="206"/>
      <c r="H277" s="248"/>
      <c r="I277" s="206"/>
      <c r="J277" s="147"/>
      <c r="K277" s="205"/>
      <c r="L277" s="245"/>
      <c r="M277" s="142" t="s">
        <v>491</v>
      </c>
      <c r="N277" s="139">
        <v>29</v>
      </c>
      <c r="O277" s="186">
        <v>2.0000000000000001E-4</v>
      </c>
    </row>
    <row r="278" spans="2:15">
      <c r="B278" s="142" t="s">
        <v>529</v>
      </c>
      <c r="C278" s="201">
        <v>22219</v>
      </c>
      <c r="D278" s="143">
        <v>4.4000000000000003E-3</v>
      </c>
      <c r="E278" s="224"/>
      <c r="F278" s="248"/>
      <c r="G278" s="206"/>
      <c r="H278" s="248"/>
      <c r="I278" s="206"/>
      <c r="J278" s="147"/>
      <c r="K278" s="205"/>
      <c r="L278" s="245"/>
      <c r="M278" s="157" t="s">
        <v>492</v>
      </c>
      <c r="N278" s="205">
        <v>27</v>
      </c>
      <c r="O278" s="207">
        <v>2.0000000000000001E-4</v>
      </c>
    </row>
    <row r="279" spans="2:15">
      <c r="B279" s="142" t="s">
        <v>493</v>
      </c>
      <c r="C279" s="201">
        <v>18557</v>
      </c>
      <c r="D279" s="143">
        <v>3.7000000000000002E-3</v>
      </c>
      <c r="E279" s="224"/>
      <c r="F279" s="248"/>
      <c r="G279" s="206"/>
      <c r="H279" s="248"/>
      <c r="I279" s="206"/>
      <c r="J279" s="147"/>
      <c r="K279" s="205"/>
      <c r="L279" s="245"/>
      <c r="M279" s="142" t="s">
        <v>521</v>
      </c>
      <c r="N279" s="139">
        <v>229</v>
      </c>
      <c r="O279" s="186">
        <v>1.8E-3</v>
      </c>
    </row>
    <row r="280" spans="2:15">
      <c r="B280" s="155" t="s">
        <v>494</v>
      </c>
      <c r="C280" s="201">
        <v>15073</v>
      </c>
      <c r="D280" s="143">
        <v>3.0000000000000001E-3</v>
      </c>
      <c r="E280" s="224"/>
      <c r="F280" s="248"/>
      <c r="G280" s="206"/>
      <c r="H280" s="248"/>
      <c r="I280" s="206"/>
      <c r="J280" s="147"/>
      <c r="K280" s="205"/>
      <c r="L280" s="245"/>
      <c r="M280" s="157" t="s">
        <v>494</v>
      </c>
      <c r="N280" s="205">
        <v>61</v>
      </c>
      <c r="O280" s="207">
        <v>5.0000000000000001E-4</v>
      </c>
    </row>
    <row r="281" spans="2:15">
      <c r="B281" s="288" t="s">
        <v>495</v>
      </c>
      <c r="C281" s="201">
        <v>14085</v>
      </c>
      <c r="D281" s="186">
        <v>2.8E-3</v>
      </c>
      <c r="E281" s="224"/>
      <c r="F281" s="248"/>
      <c r="G281" s="206"/>
      <c r="H281" s="248"/>
      <c r="I281" s="206"/>
      <c r="J281" s="147"/>
      <c r="K281" s="205"/>
      <c r="L281" s="245"/>
      <c r="M281" s="142" t="s">
        <v>527</v>
      </c>
      <c r="N281" s="139">
        <v>33</v>
      </c>
      <c r="O281" s="186">
        <v>2.9999999999999997E-4</v>
      </c>
    </row>
    <row r="282" spans="2:15">
      <c r="B282" s="288" t="s">
        <v>523</v>
      </c>
      <c r="C282" s="201">
        <v>12563</v>
      </c>
      <c r="D282" s="186">
        <v>2.5000000000000001E-3</v>
      </c>
      <c r="E282" s="224"/>
      <c r="F282" s="248"/>
      <c r="G282" s="206"/>
      <c r="H282" s="248"/>
      <c r="I282" s="206"/>
      <c r="J282" s="147"/>
      <c r="K282" s="205"/>
      <c r="L282" s="245"/>
      <c r="M282" s="157" t="s">
        <v>496</v>
      </c>
      <c r="N282" s="205">
        <v>125</v>
      </c>
      <c r="O282" s="207">
        <v>1E-3</v>
      </c>
    </row>
    <row r="283" spans="2:15">
      <c r="B283" s="288" t="s">
        <v>673</v>
      </c>
      <c r="C283" s="201">
        <v>11415</v>
      </c>
      <c r="D283" s="186">
        <v>2.3E-3</v>
      </c>
      <c r="E283" s="246"/>
      <c r="F283" s="241"/>
      <c r="G283" s="204">
        <v>0</v>
      </c>
      <c r="H283" s="241"/>
      <c r="I283" s="204"/>
      <c r="J283" s="147"/>
      <c r="K283" s="205"/>
      <c r="L283" s="245"/>
      <c r="M283" s="142"/>
      <c r="N283" s="139"/>
      <c r="O283" s="186"/>
    </row>
    <row r="284" spans="2:15">
      <c r="B284" s="288" t="s">
        <v>522</v>
      </c>
      <c r="C284" s="201">
        <v>10969</v>
      </c>
      <c r="D284" s="186">
        <v>2.2000000000000001E-3</v>
      </c>
      <c r="E284" s="224"/>
      <c r="F284" s="248"/>
      <c r="G284" s="206"/>
      <c r="H284" s="248"/>
      <c r="I284" s="206"/>
      <c r="J284" s="147"/>
      <c r="K284" s="205"/>
      <c r="L284" s="245"/>
      <c r="M284" s="157" t="s">
        <v>524</v>
      </c>
      <c r="N284" s="205">
        <v>80</v>
      </c>
      <c r="O284" s="207">
        <v>5.9999999999999995E-4</v>
      </c>
    </row>
    <row r="285" spans="2:15">
      <c r="B285" s="288" t="s">
        <v>525</v>
      </c>
      <c r="C285" s="201">
        <v>9925</v>
      </c>
      <c r="D285" s="186">
        <v>2E-3</v>
      </c>
      <c r="E285" s="224"/>
      <c r="F285" s="248"/>
      <c r="G285" s="206"/>
      <c r="H285" s="248"/>
      <c r="I285" s="206"/>
      <c r="J285" s="147"/>
      <c r="K285" s="205"/>
      <c r="L285" s="245"/>
      <c r="M285" s="142" t="s">
        <v>526</v>
      </c>
      <c r="N285" s="139">
        <v>40</v>
      </c>
      <c r="O285" s="186">
        <v>2.9999999999999997E-4</v>
      </c>
    </row>
    <row r="286" spans="2:15">
      <c r="B286" s="288" t="s">
        <v>533</v>
      </c>
      <c r="C286" s="201">
        <v>8810</v>
      </c>
      <c r="D286" s="186">
        <v>1.6999999999999999E-3</v>
      </c>
      <c r="E286" s="224"/>
      <c r="F286" s="248"/>
      <c r="G286" s="206"/>
      <c r="H286" s="248"/>
      <c r="I286" s="206"/>
      <c r="J286" s="147"/>
      <c r="K286" s="205"/>
      <c r="L286" s="245"/>
      <c r="M286" s="157" t="s">
        <v>534</v>
      </c>
      <c r="N286" s="205">
        <v>17</v>
      </c>
      <c r="O286" s="207">
        <v>1E-4</v>
      </c>
    </row>
    <row r="287" spans="2:15">
      <c r="B287" s="288" t="s">
        <v>497</v>
      </c>
      <c r="C287" s="201">
        <v>8083</v>
      </c>
      <c r="D287" s="186">
        <v>1.6000000000000001E-3</v>
      </c>
      <c r="E287" s="224"/>
      <c r="F287" s="248"/>
      <c r="G287" s="206"/>
      <c r="H287" s="248"/>
      <c r="I287" s="206"/>
      <c r="J287" s="147"/>
      <c r="K287" s="205"/>
      <c r="L287" s="245"/>
      <c r="M287" s="142" t="s">
        <v>497</v>
      </c>
      <c r="N287" s="139">
        <v>43</v>
      </c>
      <c r="O287" s="186">
        <v>2.9999999999999997E-4</v>
      </c>
    </row>
    <row r="288" spans="2:15">
      <c r="B288" s="288" t="s">
        <v>498</v>
      </c>
      <c r="C288" s="201">
        <v>6552</v>
      </c>
      <c r="D288" s="186">
        <v>1.2999999999999999E-3</v>
      </c>
      <c r="E288" s="224"/>
      <c r="F288" s="248"/>
      <c r="G288" s="206"/>
      <c r="H288" s="248"/>
      <c r="I288" s="206"/>
      <c r="J288" s="147"/>
      <c r="K288" s="205"/>
      <c r="L288" s="245"/>
      <c r="M288" s="157" t="s">
        <v>530</v>
      </c>
      <c r="N288" s="205">
        <v>25</v>
      </c>
      <c r="O288" s="207">
        <v>2.0000000000000001E-4</v>
      </c>
    </row>
    <row r="289" spans="2:15">
      <c r="B289" s="288" t="s">
        <v>499</v>
      </c>
      <c r="C289" s="201">
        <v>4048</v>
      </c>
      <c r="D289" s="186">
        <v>8.0000000000000004E-4</v>
      </c>
      <c r="E289" s="246"/>
      <c r="F289" s="241"/>
      <c r="G289" s="204">
        <v>0</v>
      </c>
      <c r="H289" s="241"/>
      <c r="I289" s="204"/>
      <c r="J289" s="147"/>
      <c r="K289" s="205"/>
      <c r="L289" s="245"/>
      <c r="M289" s="142"/>
      <c r="N289" s="139"/>
      <c r="O289" s="186"/>
    </row>
    <row r="290" spans="2:15">
      <c r="B290" s="288" t="s">
        <v>531</v>
      </c>
      <c r="C290" s="201">
        <v>2100</v>
      </c>
      <c r="D290" s="186">
        <v>4.0000000000000002E-4</v>
      </c>
      <c r="E290" s="224"/>
      <c r="F290" s="248"/>
      <c r="G290" s="206"/>
      <c r="H290" s="248"/>
      <c r="I290" s="206"/>
      <c r="J290" s="147"/>
      <c r="K290" s="205"/>
      <c r="L290" s="245"/>
      <c r="M290" s="157" t="s">
        <v>532</v>
      </c>
      <c r="N290" s="205">
        <v>18</v>
      </c>
      <c r="O290" s="207">
        <v>1E-4</v>
      </c>
    </row>
    <row r="291" spans="2:15">
      <c r="B291" s="288" t="s">
        <v>535</v>
      </c>
      <c r="C291" s="201">
        <v>1578</v>
      </c>
      <c r="D291" s="186">
        <v>2.9999999999999997E-4</v>
      </c>
      <c r="E291" s="224"/>
      <c r="F291" s="248"/>
      <c r="G291" s="206"/>
      <c r="H291" s="248"/>
      <c r="I291" s="206"/>
      <c r="J291" s="147"/>
      <c r="K291" s="205"/>
      <c r="L291" s="245"/>
      <c r="M291" s="142" t="s">
        <v>536</v>
      </c>
      <c r="N291" s="139">
        <v>6</v>
      </c>
      <c r="O291" s="186">
        <v>0</v>
      </c>
    </row>
    <row r="292" spans="2:15">
      <c r="B292" s="288" t="s">
        <v>500</v>
      </c>
      <c r="C292" s="201">
        <v>1212</v>
      </c>
      <c r="D292" s="186">
        <v>2.0000000000000001E-4</v>
      </c>
      <c r="E292" s="246"/>
      <c r="F292" s="241"/>
      <c r="G292" s="204">
        <v>0</v>
      </c>
      <c r="H292" s="241"/>
      <c r="I292" s="204"/>
      <c r="J292" s="147"/>
      <c r="K292" s="205"/>
      <c r="L292" s="245"/>
      <c r="M292" s="157"/>
      <c r="N292" s="205"/>
      <c r="O292" s="207"/>
    </row>
    <row r="293" spans="2:15">
      <c r="B293" s="288" t="s">
        <v>501</v>
      </c>
      <c r="C293" s="201">
        <v>995</v>
      </c>
      <c r="D293" s="186">
        <v>2.0000000000000001E-4</v>
      </c>
      <c r="E293" s="246"/>
      <c r="F293" s="241"/>
      <c r="G293" s="204">
        <v>0</v>
      </c>
      <c r="H293" s="241"/>
      <c r="I293" s="204"/>
      <c r="J293" s="147"/>
      <c r="K293" s="205"/>
      <c r="L293" s="245"/>
      <c r="M293" s="157"/>
      <c r="N293" s="205"/>
      <c r="O293" s="207"/>
    </row>
    <row r="294" spans="2:15">
      <c r="B294" s="288" t="s">
        <v>502</v>
      </c>
      <c r="C294" s="201">
        <v>463</v>
      </c>
      <c r="D294" s="186">
        <v>1E-4</v>
      </c>
      <c r="E294" s="246"/>
      <c r="F294" s="241"/>
      <c r="G294" s="204">
        <v>0</v>
      </c>
      <c r="H294" s="241"/>
      <c r="I294" s="204"/>
      <c r="J294" s="147"/>
      <c r="K294" s="205"/>
      <c r="L294" s="245"/>
      <c r="M294" s="157"/>
      <c r="N294" s="205"/>
      <c r="O294" s="207"/>
    </row>
    <row r="295" spans="2:15">
      <c r="B295" s="288" t="s">
        <v>503</v>
      </c>
      <c r="C295" s="201">
        <v>362</v>
      </c>
      <c r="D295" s="186">
        <v>1E-4</v>
      </c>
      <c r="E295" s="246"/>
      <c r="F295" s="241"/>
      <c r="G295" s="204">
        <v>0</v>
      </c>
      <c r="H295" s="241"/>
      <c r="I295" s="204"/>
      <c r="J295" s="147"/>
      <c r="K295" s="205"/>
      <c r="L295" s="245"/>
      <c r="M295" s="157"/>
      <c r="N295" s="205"/>
      <c r="O295" s="207"/>
    </row>
    <row r="296" spans="2:15">
      <c r="B296" s="288" t="s">
        <v>504</v>
      </c>
      <c r="C296" s="201">
        <v>293</v>
      </c>
      <c r="D296" s="186">
        <v>1E-4</v>
      </c>
      <c r="E296" s="246"/>
      <c r="F296" s="241"/>
      <c r="G296" s="204">
        <v>0</v>
      </c>
      <c r="H296" s="241"/>
      <c r="I296" s="204"/>
      <c r="J296" s="147"/>
      <c r="K296" s="205"/>
      <c r="L296" s="245"/>
      <c r="M296" s="157"/>
      <c r="N296" s="205"/>
      <c r="O296" s="207"/>
    </row>
    <row r="297" spans="2:15">
      <c r="B297" s="288" t="s">
        <v>509</v>
      </c>
      <c r="C297" s="201">
        <v>236</v>
      </c>
      <c r="D297" s="186">
        <v>0</v>
      </c>
      <c r="E297" s="246"/>
      <c r="F297" s="241"/>
      <c r="G297" s="204">
        <v>0</v>
      </c>
      <c r="H297" s="241"/>
      <c r="I297" s="204"/>
      <c r="J297" s="147"/>
      <c r="K297" s="205"/>
      <c r="L297" s="245"/>
      <c r="M297" s="157"/>
      <c r="N297" s="205"/>
      <c r="O297" s="207"/>
    </row>
    <row r="298" spans="2:15">
      <c r="B298" s="288" t="s">
        <v>505</v>
      </c>
      <c r="C298" s="201">
        <v>134</v>
      </c>
      <c r="D298" s="186">
        <v>0</v>
      </c>
      <c r="E298" s="268"/>
      <c r="F298" s="269"/>
      <c r="G298" s="198">
        <v>0</v>
      </c>
      <c r="H298" s="269"/>
      <c r="I298" s="198"/>
      <c r="J298" s="147"/>
      <c r="K298" s="205"/>
      <c r="L298" s="245"/>
      <c r="M298" s="157"/>
      <c r="N298" s="205"/>
      <c r="O298" s="207"/>
    </row>
    <row r="299" spans="2:15">
      <c r="B299" s="288" t="s">
        <v>506</v>
      </c>
      <c r="C299" s="201">
        <v>110</v>
      </c>
      <c r="D299" s="186">
        <v>0</v>
      </c>
      <c r="E299" s="246"/>
      <c r="F299" s="241"/>
      <c r="G299" s="204">
        <v>0</v>
      </c>
      <c r="H299" s="241"/>
      <c r="I299" s="204"/>
      <c r="J299" s="147"/>
      <c r="K299" s="205"/>
      <c r="L299" s="245"/>
      <c r="M299" s="157"/>
      <c r="N299" s="205"/>
      <c r="O299" s="207"/>
    </row>
    <row r="300" spans="2:15">
      <c r="B300" s="288" t="s">
        <v>606</v>
      </c>
      <c r="C300" s="201">
        <v>102</v>
      </c>
      <c r="D300" s="186">
        <v>0</v>
      </c>
      <c r="E300" s="246"/>
      <c r="F300" s="241"/>
      <c r="G300" s="204">
        <v>0</v>
      </c>
      <c r="H300" s="241"/>
      <c r="I300" s="204"/>
      <c r="J300" s="147"/>
      <c r="K300" s="205"/>
      <c r="L300" s="245"/>
      <c r="M300" s="157"/>
      <c r="N300" s="205"/>
      <c r="O300" s="207"/>
    </row>
    <row r="301" spans="2:15">
      <c r="B301" s="288" t="s">
        <v>507</v>
      </c>
      <c r="C301" s="201">
        <v>99</v>
      </c>
      <c r="D301" s="186">
        <v>0</v>
      </c>
      <c r="E301" s="246"/>
      <c r="F301" s="241"/>
      <c r="G301" s="204">
        <v>0</v>
      </c>
      <c r="H301" s="241"/>
      <c r="I301" s="204"/>
      <c r="J301" s="147"/>
      <c r="K301" s="205"/>
      <c r="L301" s="245"/>
      <c r="M301" s="157"/>
      <c r="N301" s="205"/>
      <c r="O301" s="207"/>
    </row>
    <row r="302" spans="2:15" ht="15" thickBot="1">
      <c r="B302" s="294" t="s">
        <v>508</v>
      </c>
      <c r="C302" s="213">
        <v>74</v>
      </c>
      <c r="D302" s="190">
        <v>0</v>
      </c>
      <c r="E302" s="224"/>
      <c r="F302" s="248"/>
      <c r="G302" s="206">
        <v>0</v>
      </c>
      <c r="H302" s="248"/>
      <c r="I302" s="206"/>
      <c r="J302" s="147"/>
      <c r="K302" s="205"/>
      <c r="L302" s="245"/>
      <c r="M302" s="157"/>
      <c r="N302" s="205"/>
      <c r="O302" s="207"/>
    </row>
    <row r="303" spans="2:15" ht="15" thickBot="1">
      <c r="B303" s="172" t="s">
        <v>176</v>
      </c>
      <c r="C303" s="173">
        <f>SUM(C268:C302)</f>
        <v>5047363</v>
      </c>
      <c r="D303" s="173"/>
      <c r="E303" s="175"/>
      <c r="F303" s="221">
        <f>SUM(F268:F302)</f>
        <v>106</v>
      </c>
      <c r="G303" s="221">
        <f>SUM(G268:G302)</f>
        <v>0</v>
      </c>
      <c r="H303" s="221">
        <f>SUM(H268:H302)</f>
        <v>93</v>
      </c>
      <c r="I303" s="295">
        <f>SUM(I268:I302)</f>
        <v>199</v>
      </c>
      <c r="J303" s="296"/>
      <c r="K303" s="221">
        <f>SUM(K268:K302)</f>
        <v>199</v>
      </c>
      <c r="L303" s="297"/>
      <c r="M303" s="175"/>
      <c r="N303" s="176">
        <f>SUM(N268:N302)</f>
        <v>128429</v>
      </c>
      <c r="O303" s="298"/>
    </row>
    <row r="305" spans="1:15" ht="27.75" customHeight="1">
      <c r="B305" s="411" t="s">
        <v>537</v>
      </c>
      <c r="C305" s="411"/>
      <c r="D305" s="411"/>
      <c r="E305" s="411"/>
      <c r="F305" s="411"/>
      <c r="G305" s="411"/>
      <c r="H305" s="411"/>
      <c r="I305" s="411"/>
      <c r="J305" s="411"/>
      <c r="K305" s="411"/>
      <c r="L305" s="411"/>
      <c r="M305" s="411"/>
      <c r="N305" s="411"/>
      <c r="O305" s="411"/>
    </row>
    <row r="307" spans="1:15" ht="17">
      <c r="A307" s="181" t="s">
        <v>586</v>
      </c>
      <c r="B307" s="255"/>
      <c r="C307" s="179"/>
    </row>
    <row r="308" spans="1:15" ht="15" thickBot="1"/>
    <row r="309" spans="1:15">
      <c r="B309" s="182" t="s">
        <v>365</v>
      </c>
      <c r="C309" s="257">
        <v>8312173</v>
      </c>
    </row>
    <row r="310" spans="1:15">
      <c r="B310" s="184" t="s">
        <v>482</v>
      </c>
      <c r="C310" s="232">
        <v>5796268</v>
      </c>
    </row>
    <row r="311" spans="1:15">
      <c r="B311" s="184" t="s">
        <v>390</v>
      </c>
      <c r="C311" s="258">
        <v>0.69730000000000003</v>
      </c>
    </row>
    <row r="312" spans="1:15">
      <c r="B312" s="184" t="s">
        <v>485</v>
      </c>
      <c r="C312" s="232">
        <v>5564410</v>
      </c>
    </row>
    <row r="313" spans="1:15">
      <c r="B313" s="184" t="s">
        <v>486</v>
      </c>
      <c r="C313" s="232">
        <v>5791868</v>
      </c>
    </row>
    <row r="314" spans="1:15">
      <c r="B314" s="106" t="s">
        <v>653</v>
      </c>
      <c r="C314" s="299">
        <v>5504530</v>
      </c>
    </row>
    <row r="315" spans="1:15">
      <c r="B315" s="103" t="s">
        <v>652</v>
      </c>
      <c r="C315" s="104">
        <v>5732283</v>
      </c>
    </row>
    <row r="316" spans="1:15">
      <c r="B316" s="106" t="s">
        <v>654</v>
      </c>
      <c r="C316" s="109">
        <v>0.98919999999999997</v>
      </c>
    </row>
    <row r="317" spans="1:15" ht="15" thickBot="1">
      <c r="B317" s="111" t="s">
        <v>651</v>
      </c>
      <c r="C317" s="120">
        <v>0.98970000000000002</v>
      </c>
    </row>
    <row r="318" spans="1:15" ht="15" thickBot="1"/>
    <row r="319" spans="1:15" ht="31" thickBot="1">
      <c r="B319" s="121" t="s">
        <v>366</v>
      </c>
      <c r="C319" s="124" t="s">
        <v>648</v>
      </c>
      <c r="D319" s="123" t="s">
        <v>367</v>
      </c>
      <c r="E319" s="121" t="s">
        <v>366</v>
      </c>
      <c r="F319" s="124" t="s">
        <v>374</v>
      </c>
      <c r="G319" s="289" t="s">
        <v>488</v>
      </c>
      <c r="H319" s="124" t="s">
        <v>489</v>
      </c>
      <c r="I319" s="122" t="s">
        <v>375</v>
      </c>
      <c r="J319" s="290" t="s">
        <v>674</v>
      </c>
      <c r="K319" s="292" t="s">
        <v>127</v>
      </c>
      <c r="L319" s="300" t="s">
        <v>203</v>
      </c>
      <c r="M319" s="291" t="s">
        <v>366</v>
      </c>
      <c r="N319" s="292" t="s">
        <v>511</v>
      </c>
      <c r="O319" s="293" t="s">
        <v>512</v>
      </c>
    </row>
    <row r="320" spans="1:15">
      <c r="B320" s="439" t="s">
        <v>49</v>
      </c>
      <c r="C320" s="441">
        <v>2824551</v>
      </c>
      <c r="D320" s="443">
        <v>0.49270000000000003</v>
      </c>
      <c r="E320" s="445" t="s">
        <v>49</v>
      </c>
      <c r="F320" s="432">
        <v>91</v>
      </c>
      <c r="G320" s="432"/>
      <c r="H320" s="432">
        <v>42</v>
      </c>
      <c r="I320" s="434">
        <v>133</v>
      </c>
      <c r="J320" s="132" t="s">
        <v>40</v>
      </c>
      <c r="K320" s="239">
        <v>117</v>
      </c>
      <c r="L320" s="134">
        <f>K320/199</f>
        <v>0.5879396984924623</v>
      </c>
      <c r="M320" s="436" t="s">
        <v>49</v>
      </c>
      <c r="N320" s="437">
        <v>216561</v>
      </c>
      <c r="O320" s="430">
        <v>0.96240000000000003</v>
      </c>
    </row>
    <row r="321" spans="2:15">
      <c r="B321" s="440"/>
      <c r="C321" s="442"/>
      <c r="D321" s="444"/>
      <c r="E321" s="446"/>
      <c r="F321" s="433"/>
      <c r="G321" s="433"/>
      <c r="H321" s="433"/>
      <c r="I321" s="435"/>
      <c r="J321" s="142" t="s">
        <v>314</v>
      </c>
      <c r="K321" s="241">
        <v>16</v>
      </c>
      <c r="L321" s="162">
        <f t="shared" ref="L321:L330" si="4">K321/199</f>
        <v>8.0402010050251257E-2</v>
      </c>
      <c r="M321" s="429"/>
      <c r="N321" s="438"/>
      <c r="O321" s="431"/>
    </row>
    <row r="322" spans="2:15">
      <c r="B322" s="301" t="s">
        <v>74</v>
      </c>
      <c r="C322" s="302">
        <v>1092806</v>
      </c>
      <c r="D322" s="303">
        <v>0.19059999999999999</v>
      </c>
      <c r="E322" s="304" t="s">
        <v>74</v>
      </c>
      <c r="F322" s="305">
        <v>1</v>
      </c>
      <c r="G322" s="305"/>
      <c r="H322" s="305">
        <v>25</v>
      </c>
      <c r="I322" s="306">
        <v>26</v>
      </c>
      <c r="J322" s="142" t="s">
        <v>74</v>
      </c>
      <c r="K322" s="241">
        <v>26</v>
      </c>
      <c r="L322" s="143">
        <f t="shared" si="4"/>
        <v>0.1306532663316583</v>
      </c>
      <c r="M322" s="307" t="s">
        <v>74</v>
      </c>
      <c r="N322" s="308">
        <v>2055</v>
      </c>
      <c r="O322" s="309">
        <v>9.1000000000000004E-3</v>
      </c>
    </row>
    <row r="323" spans="2:15">
      <c r="B323" s="412" t="s">
        <v>607</v>
      </c>
      <c r="C323" s="414">
        <v>682701</v>
      </c>
      <c r="D323" s="416">
        <v>0.1191</v>
      </c>
      <c r="E323" s="418" t="s">
        <v>608</v>
      </c>
      <c r="F323" s="420">
        <v>8</v>
      </c>
      <c r="G323" s="420"/>
      <c r="H323" s="420">
        <v>12</v>
      </c>
      <c r="I323" s="422">
        <v>20</v>
      </c>
      <c r="J323" s="199" t="s">
        <v>609</v>
      </c>
      <c r="K323" s="269">
        <v>15</v>
      </c>
      <c r="L323" s="162">
        <f t="shared" si="4"/>
        <v>7.5376884422110546E-2</v>
      </c>
      <c r="M323" s="428" t="s">
        <v>608</v>
      </c>
      <c r="N323" s="424">
        <v>1247</v>
      </c>
      <c r="O323" s="426">
        <v>5.4999999999999997E-3</v>
      </c>
    </row>
    <row r="324" spans="2:15">
      <c r="B324" s="413"/>
      <c r="C324" s="415"/>
      <c r="D324" s="417"/>
      <c r="E324" s="419"/>
      <c r="F324" s="421"/>
      <c r="G324" s="421"/>
      <c r="H324" s="421"/>
      <c r="I324" s="423"/>
      <c r="J324" s="142" t="s">
        <v>610</v>
      </c>
      <c r="K324" s="241">
        <v>5</v>
      </c>
      <c r="L324" s="162">
        <f t="shared" si="4"/>
        <v>2.5125628140703519E-2</v>
      </c>
      <c r="M324" s="429"/>
      <c r="N324" s="425"/>
      <c r="O324" s="427"/>
    </row>
    <row r="325" spans="2:15">
      <c r="B325" s="142" t="s">
        <v>152</v>
      </c>
      <c r="C325" s="201">
        <v>404429</v>
      </c>
      <c r="D325" s="310">
        <v>7.0599999999999996E-2</v>
      </c>
      <c r="E325" s="240" t="s">
        <v>152</v>
      </c>
      <c r="F325" s="241">
        <v>1</v>
      </c>
      <c r="G325" s="241"/>
      <c r="H325" s="241">
        <v>7</v>
      </c>
      <c r="I325" s="141">
        <v>8</v>
      </c>
      <c r="J325" s="142" t="s">
        <v>152</v>
      </c>
      <c r="K325" s="244">
        <v>9</v>
      </c>
      <c r="L325" s="162">
        <f t="shared" si="4"/>
        <v>4.5226130653266333E-2</v>
      </c>
      <c r="M325" s="138" t="s">
        <v>152</v>
      </c>
      <c r="N325" s="139">
        <v>2082</v>
      </c>
      <c r="O325" s="186">
        <v>9.2999999999999992E-3</v>
      </c>
    </row>
    <row r="326" spans="2:15">
      <c r="B326" s="142" t="s">
        <v>514</v>
      </c>
      <c r="C326" s="201">
        <v>308161</v>
      </c>
      <c r="D326" s="310">
        <v>5.3800000000000001E-2</v>
      </c>
      <c r="E326" s="246" t="s">
        <v>611</v>
      </c>
      <c r="F326" s="241">
        <v>3</v>
      </c>
      <c r="G326" s="204"/>
      <c r="H326" s="241">
        <v>6</v>
      </c>
      <c r="I326" s="204">
        <v>9</v>
      </c>
      <c r="J326" s="202" t="s">
        <v>611</v>
      </c>
      <c r="K326" s="241">
        <v>9</v>
      </c>
      <c r="L326" s="150">
        <f t="shared" si="4"/>
        <v>4.5226130653266333E-2</v>
      </c>
      <c r="M326" s="138" t="s">
        <v>611</v>
      </c>
      <c r="N326" s="139">
        <v>669</v>
      </c>
      <c r="O326" s="186">
        <v>3.0000000000000001E-3</v>
      </c>
    </row>
    <row r="327" spans="2:15">
      <c r="B327" s="142" t="s">
        <v>591</v>
      </c>
      <c r="C327" s="201">
        <v>175229</v>
      </c>
      <c r="D327" s="310">
        <v>3.0599999999999999E-2</v>
      </c>
      <c r="E327" s="247"/>
      <c r="F327" s="248"/>
      <c r="G327" s="206"/>
      <c r="H327" s="248"/>
      <c r="I327" s="206"/>
      <c r="J327" s="147"/>
      <c r="K327" s="167"/>
      <c r="L327" s="190"/>
      <c r="M327" s="311" t="s">
        <v>616</v>
      </c>
      <c r="N327" s="196">
        <v>1004</v>
      </c>
      <c r="O327" s="312">
        <v>4.4999999999999997E-3</v>
      </c>
    </row>
    <row r="328" spans="2:15">
      <c r="B328" s="142" t="s">
        <v>592</v>
      </c>
      <c r="C328" s="201">
        <v>99414</v>
      </c>
      <c r="D328" s="310">
        <v>1.7299999999999999E-2</v>
      </c>
      <c r="E328" s="247"/>
      <c r="F328" s="248"/>
      <c r="G328" s="206"/>
      <c r="H328" s="248"/>
      <c r="I328" s="206"/>
      <c r="J328" s="147"/>
      <c r="K328" s="205"/>
      <c r="L328" s="150"/>
      <c r="M328" s="313" t="s">
        <v>617</v>
      </c>
      <c r="N328" s="205">
        <v>656</v>
      </c>
      <c r="O328" s="207">
        <v>2.8999999999999998E-3</v>
      </c>
    </row>
    <row r="329" spans="2:15">
      <c r="B329" s="142" t="s">
        <v>588</v>
      </c>
      <c r="C329" s="201">
        <v>37562</v>
      </c>
      <c r="D329" s="310">
        <v>6.6E-3</v>
      </c>
      <c r="E329" s="271" t="s">
        <v>613</v>
      </c>
      <c r="F329" s="272">
        <v>1</v>
      </c>
      <c r="G329" s="273"/>
      <c r="H329" s="272"/>
      <c r="I329" s="273">
        <v>1</v>
      </c>
      <c r="J329" s="199"/>
      <c r="K329" s="269"/>
      <c r="L329" s="162"/>
      <c r="M329" s="138" t="s">
        <v>613</v>
      </c>
      <c r="N329" s="139">
        <v>311</v>
      </c>
      <c r="O329" s="186">
        <v>1.4E-3</v>
      </c>
    </row>
    <row r="330" spans="2:15">
      <c r="B330" s="155" t="s">
        <v>614</v>
      </c>
      <c r="C330" s="201">
        <v>26477</v>
      </c>
      <c r="D330" s="310">
        <v>4.5999999999999999E-3</v>
      </c>
      <c r="E330" s="246" t="s">
        <v>615</v>
      </c>
      <c r="F330" s="241"/>
      <c r="G330" s="204">
        <v>1</v>
      </c>
      <c r="H330" s="241"/>
      <c r="I330" s="204">
        <v>1</v>
      </c>
      <c r="J330" s="195" t="s">
        <v>615</v>
      </c>
      <c r="K330" s="269">
        <v>1</v>
      </c>
      <c r="L330" s="162">
        <f t="shared" si="4"/>
        <v>5.0251256281407036E-3</v>
      </c>
      <c r="M330" s="313"/>
      <c r="N330" s="205"/>
      <c r="O330" s="207"/>
    </row>
    <row r="331" spans="2:15">
      <c r="B331" s="288" t="s">
        <v>490</v>
      </c>
      <c r="C331" s="201">
        <v>15640</v>
      </c>
      <c r="D331" s="314">
        <v>2.7000000000000001E-3</v>
      </c>
      <c r="E331" s="247"/>
      <c r="F331" s="272"/>
      <c r="G331" s="206"/>
      <c r="H331" s="248"/>
      <c r="I331" s="206"/>
      <c r="J331" s="147"/>
      <c r="K331" s="205"/>
      <c r="L331" s="245"/>
      <c r="M331" s="203" t="s">
        <v>490</v>
      </c>
      <c r="N331" s="139">
        <v>45</v>
      </c>
      <c r="O331" s="186">
        <v>2.0000000000000001E-4</v>
      </c>
    </row>
    <row r="332" spans="2:15">
      <c r="B332" s="288" t="s">
        <v>589</v>
      </c>
      <c r="C332" s="201">
        <v>10641</v>
      </c>
      <c r="D332" s="314">
        <v>1.9E-3</v>
      </c>
      <c r="E332" s="247"/>
      <c r="F332" s="248"/>
      <c r="G332" s="206"/>
      <c r="H332" s="248"/>
      <c r="I332" s="206"/>
      <c r="J332" s="147"/>
      <c r="K332" s="205"/>
      <c r="L332" s="245"/>
      <c r="M332" s="203" t="s">
        <v>589</v>
      </c>
      <c r="N332" s="205">
        <v>83</v>
      </c>
      <c r="O332" s="207">
        <v>4.0000000000000002E-4</v>
      </c>
    </row>
    <row r="333" spans="2:15">
      <c r="B333" s="288" t="s">
        <v>44</v>
      </c>
      <c r="C333" s="201">
        <v>8712</v>
      </c>
      <c r="D333" s="314">
        <v>1.5E-3</v>
      </c>
      <c r="E333" s="247"/>
      <c r="F333" s="248"/>
      <c r="G333" s="206"/>
      <c r="H333" s="248"/>
      <c r="I333" s="206"/>
      <c r="J333" s="147"/>
      <c r="K333" s="205"/>
      <c r="L333" s="245"/>
      <c r="M333" s="203" t="s">
        <v>44</v>
      </c>
      <c r="N333" s="139">
        <v>89</v>
      </c>
      <c r="O333" s="186">
        <v>4.0000000000000002E-4</v>
      </c>
    </row>
    <row r="334" spans="2:15">
      <c r="B334" s="288" t="s">
        <v>523</v>
      </c>
      <c r="C334" s="201">
        <v>7309</v>
      </c>
      <c r="D334" s="314">
        <v>1.2999999999999999E-3</v>
      </c>
      <c r="E334" s="247"/>
      <c r="F334" s="248"/>
      <c r="G334" s="206"/>
      <c r="H334" s="248"/>
      <c r="I334" s="206"/>
      <c r="J334" s="147"/>
      <c r="K334" s="205"/>
      <c r="L334" s="245"/>
      <c r="M334" s="203" t="s">
        <v>496</v>
      </c>
      <c r="N334" s="205">
        <v>79</v>
      </c>
      <c r="O334" s="207">
        <v>4.0000000000000002E-4</v>
      </c>
    </row>
    <row r="335" spans="2:15">
      <c r="B335" s="288" t="s">
        <v>499</v>
      </c>
      <c r="C335" s="201">
        <v>5703</v>
      </c>
      <c r="D335" s="314">
        <v>1E-3</v>
      </c>
      <c r="E335" s="246"/>
      <c r="F335" s="241"/>
      <c r="G335" s="204">
        <v>0</v>
      </c>
      <c r="H335" s="241"/>
      <c r="I335" s="204"/>
      <c r="J335" s="147"/>
      <c r="K335" s="205"/>
      <c r="L335" s="245"/>
      <c r="M335" s="203"/>
      <c r="N335" s="139"/>
      <c r="O335" s="186"/>
    </row>
    <row r="336" spans="2:15">
      <c r="B336" s="288" t="s">
        <v>590</v>
      </c>
      <c r="C336" s="201">
        <v>5312</v>
      </c>
      <c r="D336" s="314">
        <v>8.9999999999999998E-4</v>
      </c>
      <c r="E336" s="247"/>
      <c r="F336" s="248"/>
      <c r="G336" s="206"/>
      <c r="H336" s="248"/>
      <c r="I336" s="206"/>
      <c r="J336" s="147"/>
      <c r="K336" s="205"/>
      <c r="L336" s="245"/>
      <c r="M336" s="203" t="s">
        <v>590</v>
      </c>
      <c r="N336" s="205">
        <v>2</v>
      </c>
      <c r="O336" s="207">
        <v>0</v>
      </c>
    </row>
    <row r="337" spans="2:15">
      <c r="B337" s="288" t="s">
        <v>533</v>
      </c>
      <c r="C337" s="201">
        <v>4109</v>
      </c>
      <c r="D337" s="314">
        <v>6.9999999999999999E-4</v>
      </c>
      <c r="E337" s="247"/>
      <c r="F337" s="248"/>
      <c r="G337" s="206"/>
      <c r="H337" s="248"/>
      <c r="I337" s="206"/>
      <c r="J337" s="147"/>
      <c r="K337" s="205"/>
      <c r="L337" s="245"/>
      <c r="M337" s="203" t="s">
        <v>534</v>
      </c>
      <c r="N337" s="139">
        <v>18</v>
      </c>
      <c r="O337" s="186">
        <v>1E-4</v>
      </c>
    </row>
    <row r="338" spans="2:15">
      <c r="B338" s="288" t="s">
        <v>593</v>
      </c>
      <c r="C338" s="201">
        <v>3894</v>
      </c>
      <c r="D338" s="314">
        <v>6.9999999999999999E-4</v>
      </c>
      <c r="E338" s="247"/>
      <c r="F338" s="248"/>
      <c r="G338" s="206"/>
      <c r="H338" s="248"/>
      <c r="I338" s="206"/>
      <c r="J338" s="147"/>
      <c r="K338" s="205"/>
      <c r="L338" s="245"/>
      <c r="M338" s="203" t="s">
        <v>593</v>
      </c>
      <c r="N338" s="205">
        <v>18</v>
      </c>
      <c r="O338" s="207">
        <v>1E-4</v>
      </c>
    </row>
    <row r="339" spans="2:15">
      <c r="B339" s="288" t="s">
        <v>634</v>
      </c>
      <c r="C339" s="201">
        <v>3048</v>
      </c>
      <c r="D339" s="314">
        <v>5.0000000000000001E-4</v>
      </c>
      <c r="E339" s="247"/>
      <c r="F339" s="248"/>
      <c r="G339" s="206"/>
      <c r="H339" s="248"/>
      <c r="I339" s="206"/>
      <c r="J339" s="147"/>
      <c r="K339" s="205"/>
      <c r="L339" s="245"/>
      <c r="M339" s="203" t="s">
        <v>635</v>
      </c>
      <c r="N339" s="139">
        <v>20</v>
      </c>
      <c r="O339" s="186">
        <v>1E-4</v>
      </c>
    </row>
    <row r="340" spans="2:15">
      <c r="B340" s="288" t="s">
        <v>594</v>
      </c>
      <c r="C340" s="201">
        <v>2722</v>
      </c>
      <c r="D340" s="314">
        <v>5.0000000000000001E-4</v>
      </c>
      <c r="E340" s="247"/>
      <c r="F340" s="248"/>
      <c r="G340" s="206"/>
      <c r="H340" s="248"/>
      <c r="I340" s="206"/>
      <c r="J340" s="147"/>
      <c r="K340" s="205"/>
      <c r="L340" s="245"/>
      <c r="M340" s="203" t="s">
        <v>594</v>
      </c>
      <c r="N340" s="205">
        <v>11</v>
      </c>
      <c r="O340" s="207">
        <v>0</v>
      </c>
    </row>
    <row r="341" spans="2:15">
      <c r="B341" s="288" t="s">
        <v>595</v>
      </c>
      <c r="C341" s="201">
        <v>2001</v>
      </c>
      <c r="D341" s="314">
        <v>2.9999999999999997E-4</v>
      </c>
      <c r="E341" s="247"/>
      <c r="F341" s="248"/>
      <c r="G341" s="206"/>
      <c r="H341" s="248"/>
      <c r="I341" s="206"/>
      <c r="J341" s="147"/>
      <c r="K341" s="205"/>
      <c r="L341" s="245"/>
      <c r="M341" s="203" t="s">
        <v>595</v>
      </c>
      <c r="N341" s="139">
        <v>4</v>
      </c>
      <c r="O341" s="186">
        <v>0</v>
      </c>
    </row>
    <row r="342" spans="2:15">
      <c r="B342" s="288" t="s">
        <v>500</v>
      </c>
      <c r="C342" s="201">
        <v>1743</v>
      </c>
      <c r="D342" s="314">
        <v>2.9999999999999997E-4</v>
      </c>
      <c r="E342" s="246"/>
      <c r="F342" s="241"/>
      <c r="G342" s="204">
        <v>0</v>
      </c>
      <c r="H342" s="241"/>
      <c r="I342" s="204"/>
      <c r="J342" s="147"/>
      <c r="K342" s="205"/>
      <c r="L342" s="245"/>
      <c r="M342" s="203"/>
      <c r="N342" s="205"/>
      <c r="O342" s="207"/>
    </row>
    <row r="343" spans="2:15">
      <c r="B343" s="288" t="s">
        <v>596</v>
      </c>
      <c r="C343" s="201">
        <v>1708</v>
      </c>
      <c r="D343" s="314">
        <v>2.9999999999999997E-4</v>
      </c>
      <c r="E343" s="271"/>
      <c r="F343" s="272"/>
      <c r="G343" s="273"/>
      <c r="H343" s="272"/>
      <c r="I343" s="273"/>
      <c r="J343" s="147"/>
      <c r="K343" s="205"/>
      <c r="L343" s="245"/>
      <c r="M343" s="203" t="s">
        <v>596</v>
      </c>
      <c r="N343" s="139">
        <v>23</v>
      </c>
      <c r="O343" s="186">
        <v>1E-4</v>
      </c>
    </row>
    <row r="344" spans="2:15">
      <c r="B344" s="288" t="s">
        <v>498</v>
      </c>
      <c r="C344" s="201">
        <v>1407</v>
      </c>
      <c r="D344" s="314">
        <v>2.0000000000000001E-4</v>
      </c>
      <c r="E344" s="247"/>
      <c r="F344" s="248"/>
      <c r="G344" s="206"/>
      <c r="H344" s="248"/>
      <c r="I344" s="206"/>
      <c r="J344" s="147"/>
      <c r="K344" s="205"/>
      <c r="L344" s="245"/>
      <c r="M344" s="203" t="s">
        <v>498</v>
      </c>
      <c r="N344" s="205">
        <v>6</v>
      </c>
      <c r="O344" s="207">
        <v>0</v>
      </c>
    </row>
    <row r="345" spans="2:15">
      <c r="B345" s="288" t="s">
        <v>631</v>
      </c>
      <c r="C345" s="201">
        <v>1292</v>
      </c>
      <c r="D345" s="314">
        <v>2.0000000000000001E-4</v>
      </c>
      <c r="E345" s="247"/>
      <c r="F345" s="269"/>
      <c r="G345" s="206"/>
      <c r="H345" s="269"/>
      <c r="I345" s="206"/>
      <c r="J345" s="147"/>
      <c r="K345" s="205"/>
      <c r="L345" s="245"/>
      <c r="M345" s="203" t="s">
        <v>632</v>
      </c>
      <c r="N345" s="139">
        <v>12</v>
      </c>
      <c r="O345" s="186">
        <v>1E-4</v>
      </c>
    </row>
    <row r="346" spans="2:15">
      <c r="B346" s="288" t="s">
        <v>597</v>
      </c>
      <c r="C346" s="201">
        <v>1245</v>
      </c>
      <c r="D346" s="314">
        <v>2.0000000000000001E-4</v>
      </c>
      <c r="E346" s="246"/>
      <c r="F346" s="241"/>
      <c r="G346" s="204">
        <v>0</v>
      </c>
      <c r="H346" s="241"/>
      <c r="I346" s="204"/>
      <c r="J346" s="147"/>
      <c r="K346" s="205"/>
      <c r="L346" s="245"/>
      <c r="M346" s="203"/>
      <c r="N346" s="205"/>
      <c r="O346" s="207"/>
    </row>
    <row r="347" spans="2:15">
      <c r="B347" s="288" t="s">
        <v>598</v>
      </c>
      <c r="C347" s="201">
        <v>1100</v>
      </c>
      <c r="D347" s="314">
        <v>2.0000000000000001E-4</v>
      </c>
      <c r="E347" s="247"/>
      <c r="F347" s="248"/>
      <c r="G347" s="315"/>
      <c r="H347" s="248"/>
      <c r="I347" s="206"/>
      <c r="J347" s="147"/>
      <c r="K347" s="205"/>
      <c r="L347" s="245"/>
      <c r="M347" s="203" t="s">
        <v>598</v>
      </c>
      <c r="N347" s="139">
        <v>13</v>
      </c>
      <c r="O347" s="186">
        <v>1E-4</v>
      </c>
    </row>
    <row r="348" spans="2:15">
      <c r="B348" s="288" t="s">
        <v>630</v>
      </c>
      <c r="C348" s="201">
        <v>1003</v>
      </c>
      <c r="D348" s="314">
        <v>2.0000000000000001E-4</v>
      </c>
      <c r="E348" s="316"/>
      <c r="F348" s="269"/>
      <c r="G348" s="269"/>
      <c r="H348" s="269"/>
      <c r="I348" s="198"/>
      <c r="J348" s="147"/>
      <c r="K348" s="205"/>
      <c r="L348" s="245"/>
      <c r="M348" s="203" t="s">
        <v>633</v>
      </c>
      <c r="N348" s="139">
        <v>17</v>
      </c>
      <c r="O348" s="186">
        <v>1E-4</v>
      </c>
    </row>
    <row r="349" spans="2:15">
      <c r="B349" s="288" t="s">
        <v>599</v>
      </c>
      <c r="C349" s="201">
        <v>539</v>
      </c>
      <c r="D349" s="314">
        <v>1E-4</v>
      </c>
      <c r="E349" s="268"/>
      <c r="F349" s="269"/>
      <c r="G349" s="198">
        <v>0</v>
      </c>
      <c r="H349" s="269"/>
      <c r="I349" s="198"/>
      <c r="J349" s="147"/>
      <c r="K349" s="205"/>
      <c r="L349" s="245"/>
      <c r="M349" s="313"/>
      <c r="N349" s="205"/>
      <c r="O349" s="207"/>
    </row>
    <row r="350" spans="2:15">
      <c r="B350" s="288" t="s">
        <v>600</v>
      </c>
      <c r="C350" s="201">
        <v>428</v>
      </c>
      <c r="D350" s="314">
        <v>1E-4</v>
      </c>
      <c r="E350" s="268"/>
      <c r="F350" s="269"/>
      <c r="G350" s="198">
        <v>0</v>
      </c>
      <c r="H350" s="269"/>
      <c r="I350" s="198"/>
      <c r="J350" s="147"/>
      <c r="K350" s="205"/>
      <c r="L350" s="245"/>
      <c r="M350" s="313"/>
      <c r="N350" s="205"/>
      <c r="O350" s="207"/>
    </row>
    <row r="351" spans="2:15">
      <c r="B351" s="288" t="s">
        <v>601</v>
      </c>
      <c r="C351" s="201">
        <v>296</v>
      </c>
      <c r="D351" s="314">
        <v>1E-4</v>
      </c>
      <c r="E351" s="268"/>
      <c r="F351" s="269"/>
      <c r="G351" s="198">
        <v>0</v>
      </c>
      <c r="H351" s="269"/>
      <c r="I351" s="198"/>
      <c r="J351" s="147"/>
      <c r="K351" s="205"/>
      <c r="L351" s="245"/>
      <c r="M351" s="313"/>
      <c r="N351" s="205"/>
      <c r="O351" s="207"/>
    </row>
    <row r="352" spans="2:15">
      <c r="B352" s="288" t="s">
        <v>602</v>
      </c>
      <c r="C352" s="201">
        <v>270</v>
      </c>
      <c r="D352" s="314">
        <v>0</v>
      </c>
      <c r="E352" s="268"/>
      <c r="F352" s="269"/>
      <c r="G352" s="198">
        <v>0</v>
      </c>
      <c r="H352" s="269"/>
      <c r="I352" s="198"/>
      <c r="J352" s="147"/>
      <c r="K352" s="205"/>
      <c r="L352" s="245"/>
      <c r="M352" s="313"/>
      <c r="N352" s="205"/>
      <c r="O352" s="207"/>
    </row>
    <row r="353" spans="2:15">
      <c r="B353" s="288" t="s">
        <v>603</v>
      </c>
      <c r="C353" s="201">
        <v>210</v>
      </c>
      <c r="D353" s="314">
        <v>0</v>
      </c>
      <c r="E353" s="268"/>
      <c r="F353" s="269"/>
      <c r="G353" s="198">
        <v>0</v>
      </c>
      <c r="H353" s="269"/>
      <c r="I353" s="198"/>
      <c r="J353" s="147"/>
      <c r="K353" s="205"/>
      <c r="L353" s="245"/>
      <c r="M353" s="313"/>
      <c r="N353" s="205"/>
      <c r="O353" s="207"/>
    </row>
    <row r="354" spans="2:15">
      <c r="B354" s="288" t="s">
        <v>604</v>
      </c>
      <c r="C354" s="201">
        <v>199</v>
      </c>
      <c r="D354" s="314">
        <v>0</v>
      </c>
      <c r="E354" s="268"/>
      <c r="F354" s="269"/>
      <c r="G354" s="198">
        <v>0</v>
      </c>
      <c r="H354" s="269"/>
      <c r="I354" s="198"/>
      <c r="J354" s="147"/>
      <c r="K354" s="205"/>
      <c r="L354" s="245"/>
      <c r="M354" s="313"/>
      <c r="N354" s="205"/>
      <c r="O354" s="207"/>
    </row>
    <row r="355" spans="2:15">
      <c r="B355" s="288" t="s">
        <v>606</v>
      </c>
      <c r="C355" s="201">
        <v>159</v>
      </c>
      <c r="D355" s="314">
        <v>0</v>
      </c>
      <c r="E355" s="246"/>
      <c r="F355" s="241"/>
      <c r="G355" s="204">
        <v>0</v>
      </c>
      <c r="H355" s="241"/>
      <c r="I355" s="204"/>
      <c r="J355" s="147"/>
      <c r="K355" s="205"/>
      <c r="L355" s="245"/>
      <c r="M355" s="313"/>
      <c r="N355" s="205"/>
      <c r="O355" s="207"/>
    </row>
    <row r="356" spans="2:15">
      <c r="B356" s="288" t="s">
        <v>605</v>
      </c>
      <c r="C356" s="201">
        <v>159</v>
      </c>
      <c r="D356" s="314">
        <v>0</v>
      </c>
      <c r="E356" s="246"/>
      <c r="F356" s="241"/>
      <c r="G356" s="204">
        <v>0</v>
      </c>
      <c r="H356" s="241"/>
      <c r="I356" s="204"/>
      <c r="J356" s="147"/>
      <c r="K356" s="205"/>
      <c r="L356" s="245"/>
      <c r="M356" s="313"/>
      <c r="N356" s="205"/>
      <c r="O356" s="207"/>
    </row>
    <row r="357" spans="2:15">
      <c r="B357" s="288" t="s">
        <v>508</v>
      </c>
      <c r="C357" s="201">
        <v>104</v>
      </c>
      <c r="D357" s="314">
        <v>0</v>
      </c>
      <c r="E357" s="246"/>
      <c r="F357" s="241"/>
      <c r="G357" s="204">
        <v>0</v>
      </c>
      <c r="H357" s="241"/>
      <c r="I357" s="204"/>
      <c r="J357" s="147"/>
      <c r="K357" s="205"/>
      <c r="L357" s="245"/>
      <c r="M357" s="313"/>
      <c r="N357" s="205"/>
      <c r="O357" s="207"/>
    </row>
    <row r="358" spans="2:15" ht="15" thickBot="1">
      <c r="B358" s="317" t="s">
        <v>675</v>
      </c>
      <c r="C358" s="318" t="s">
        <v>612</v>
      </c>
      <c r="D358" s="224"/>
      <c r="E358" s="319" t="s">
        <v>675</v>
      </c>
      <c r="F358" s="254">
        <v>1</v>
      </c>
      <c r="G358" s="217"/>
      <c r="H358" s="254"/>
      <c r="I358" s="217">
        <v>1</v>
      </c>
      <c r="J358" s="320" t="s">
        <v>675</v>
      </c>
      <c r="K358" s="250">
        <v>1</v>
      </c>
      <c r="L358" s="321">
        <f>K358/199</f>
        <v>5.0251256281407036E-3</v>
      </c>
      <c r="M358" s="313"/>
      <c r="N358" s="205"/>
      <c r="O358" s="207"/>
    </row>
    <row r="359" spans="2:15" ht="15" thickBot="1">
      <c r="B359" s="172" t="s">
        <v>176</v>
      </c>
      <c r="C359" s="173">
        <f>SUM(C320:C357)</f>
        <v>5732283</v>
      </c>
      <c r="D359" s="173"/>
      <c r="E359" s="175"/>
      <c r="F359" s="221">
        <f>SUM(F320:F358)</f>
        <v>106</v>
      </c>
      <c r="G359" s="221">
        <f>SUM(G320:G358)</f>
        <v>1</v>
      </c>
      <c r="H359" s="221">
        <f>SUM(H320:H358)</f>
        <v>92</v>
      </c>
      <c r="I359" s="295">
        <f>SUM(I320:I358)</f>
        <v>199</v>
      </c>
      <c r="J359" s="296"/>
      <c r="K359" s="221">
        <f>SUM(K320:K358)</f>
        <v>199</v>
      </c>
      <c r="L359" s="297"/>
      <c r="M359" s="175"/>
      <c r="N359" s="176">
        <f>SUM(N320:N357)</f>
        <v>225025</v>
      </c>
      <c r="O359" s="298"/>
    </row>
    <row r="361" spans="2:15" ht="42.75" customHeight="1">
      <c r="B361" s="411" t="s">
        <v>655</v>
      </c>
      <c r="C361" s="411"/>
      <c r="D361" s="411"/>
      <c r="E361" s="411"/>
      <c r="F361" s="411"/>
      <c r="G361" s="411"/>
      <c r="H361" s="411"/>
      <c r="I361" s="411"/>
      <c r="J361" s="411"/>
      <c r="K361" s="411"/>
      <c r="L361" s="411"/>
      <c r="M361" s="411"/>
      <c r="N361" s="411"/>
      <c r="O361" s="411"/>
    </row>
  </sheetData>
  <mergeCells count="88">
    <mergeCell ref="M268:M269"/>
    <mergeCell ref="N268:N269"/>
    <mergeCell ref="O268:O269"/>
    <mergeCell ref="M270:M273"/>
    <mergeCell ref="N270:N273"/>
    <mergeCell ref="O270:O273"/>
    <mergeCell ref="B305:O305"/>
    <mergeCell ref="G268:G269"/>
    <mergeCell ref="H268:H269"/>
    <mergeCell ref="I268:I269"/>
    <mergeCell ref="B270:B273"/>
    <mergeCell ref="E270:E273"/>
    <mergeCell ref="C270:C273"/>
    <mergeCell ref="D270:D273"/>
    <mergeCell ref="F270:F273"/>
    <mergeCell ref="G270:G273"/>
    <mergeCell ref="H270:H273"/>
    <mergeCell ref="I270:I273"/>
    <mergeCell ref="B268:B269"/>
    <mergeCell ref="C268:C269"/>
    <mergeCell ref="D268:D269"/>
    <mergeCell ref="E268:E269"/>
    <mergeCell ref="F268:F269"/>
    <mergeCell ref="B253:L253"/>
    <mergeCell ref="F238:F239"/>
    <mergeCell ref="G238:G239"/>
    <mergeCell ref="H238:H239"/>
    <mergeCell ref="I238:I239"/>
    <mergeCell ref="B238:B239"/>
    <mergeCell ref="C238:C239"/>
    <mergeCell ref="D238:D239"/>
    <mergeCell ref="E238:E239"/>
    <mergeCell ref="K119:K120"/>
    <mergeCell ref="L119:L120"/>
    <mergeCell ref="B125:B126"/>
    <mergeCell ref="B119:B120"/>
    <mergeCell ref="C119:C120"/>
    <mergeCell ref="D119:D120"/>
    <mergeCell ref="J119:J120"/>
    <mergeCell ref="C125:C126"/>
    <mergeCell ref="D125:D126"/>
    <mergeCell ref="L125:L126"/>
    <mergeCell ref="J125:J126"/>
    <mergeCell ref="B217:L217"/>
    <mergeCell ref="B50:L50"/>
    <mergeCell ref="B93:L93"/>
    <mergeCell ref="B138:L138"/>
    <mergeCell ref="B176:L176"/>
    <mergeCell ref="H198:H199"/>
    <mergeCell ref="K125:K126"/>
    <mergeCell ref="I160:I161"/>
    <mergeCell ref="B160:B161"/>
    <mergeCell ref="C160:C161"/>
    <mergeCell ref="D160:D161"/>
    <mergeCell ref="H160:H161"/>
    <mergeCell ref="E160:E161"/>
    <mergeCell ref="F160:F161"/>
    <mergeCell ref="G160:G161"/>
    <mergeCell ref="I198:I199"/>
    <mergeCell ref="G198:G199"/>
    <mergeCell ref="B198:B199"/>
    <mergeCell ref="E198:E199"/>
    <mergeCell ref="C198:C199"/>
    <mergeCell ref="D198:D199"/>
    <mergeCell ref="F198:F199"/>
    <mergeCell ref="B320:B321"/>
    <mergeCell ref="C320:C321"/>
    <mergeCell ref="D320:D321"/>
    <mergeCell ref="E320:E321"/>
    <mergeCell ref="F320:F321"/>
    <mergeCell ref="O320:O321"/>
    <mergeCell ref="G320:G321"/>
    <mergeCell ref="H320:H321"/>
    <mergeCell ref="I320:I321"/>
    <mergeCell ref="M320:M321"/>
    <mergeCell ref="N320:N321"/>
    <mergeCell ref="B361:O361"/>
    <mergeCell ref="B323:B324"/>
    <mergeCell ref="C323:C324"/>
    <mergeCell ref="D323:D324"/>
    <mergeCell ref="E323:E324"/>
    <mergeCell ref="F323:F324"/>
    <mergeCell ref="G323:G324"/>
    <mergeCell ref="H323:H324"/>
    <mergeCell ref="I323:I324"/>
    <mergeCell ref="N323:N324"/>
    <mergeCell ref="O323:O324"/>
    <mergeCell ref="M323:M324"/>
  </mergeCells>
  <phoneticPr fontId="3"/>
  <pageMargins left="0.27" right="0.28000000000000003" top="0.34" bottom="0.38" header="0.23" footer="0.28999999999999998"/>
  <pageSetup paperSize="9" scale="69" orientation="landscape" r:id="rId1"/>
  <headerFooter alignWithMargins="0"/>
  <rowBreaks count="4" manualBreakCount="4">
    <brk id="50" max="16383" man="1"/>
    <brk id="93" max="16383" man="1"/>
    <brk id="138" max="13" man="1"/>
    <brk id="176"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0"/>
  <sheetViews>
    <sheetView topLeftCell="A59" workbookViewId="0">
      <selection activeCell="B78" sqref="B78:B79"/>
    </sheetView>
  </sheetViews>
  <sheetFormatPr baseColWidth="10" defaultColWidth="13" defaultRowHeight="14"/>
  <cols>
    <col min="1" max="1" width="4.6640625" style="485" customWidth="1"/>
    <col min="2" max="2" width="44.33203125" style="485" customWidth="1"/>
    <col min="3" max="4" width="12.5" style="485" customWidth="1"/>
    <col min="5" max="5" width="21.6640625" style="485" customWidth="1"/>
    <col min="6" max="7" width="12.5" style="485" customWidth="1"/>
    <col min="8" max="16384" width="13" style="485"/>
  </cols>
  <sheetData>
    <row r="1" spans="1:7" ht="19">
      <c r="A1" s="484" t="s">
        <v>206</v>
      </c>
    </row>
    <row r="3" spans="1:7" ht="17">
      <c r="A3" s="486" t="s">
        <v>389</v>
      </c>
    </row>
    <row r="4" spans="1:7" ht="15" thickBot="1"/>
    <row r="5" spans="1:7">
      <c r="B5" s="487" t="s">
        <v>365</v>
      </c>
      <c r="C5" s="488">
        <v>8046247</v>
      </c>
    </row>
    <row r="6" spans="1:7">
      <c r="B6" s="9" t="s">
        <v>112</v>
      </c>
      <c r="C6" s="489">
        <v>3097657</v>
      </c>
    </row>
    <row r="7" spans="1:7">
      <c r="B7" s="9" t="s">
        <v>390</v>
      </c>
      <c r="C7" s="490">
        <v>0.38500000000000001</v>
      </c>
    </row>
    <row r="8" spans="1:7">
      <c r="B8" s="9" t="s">
        <v>113</v>
      </c>
      <c r="C8" s="489">
        <f>C6-1478</f>
        <v>3096179</v>
      </c>
    </row>
    <row r="9" spans="1:7">
      <c r="B9" s="9" t="s">
        <v>394</v>
      </c>
      <c r="C9" s="491">
        <v>3075450</v>
      </c>
    </row>
    <row r="10" spans="1:7" ht="15" thickBot="1">
      <c r="B10" s="10" t="s">
        <v>347</v>
      </c>
      <c r="C10" s="24">
        <v>0.99280000000000002</v>
      </c>
    </row>
    <row r="11" spans="1:7" ht="15" thickBot="1"/>
    <row r="12" spans="1:7" ht="15" thickBot="1">
      <c r="B12" s="492" t="s">
        <v>366</v>
      </c>
      <c r="C12" s="11" t="s">
        <v>391</v>
      </c>
      <c r="D12" s="66" t="s">
        <v>392</v>
      </c>
      <c r="E12" s="492" t="s">
        <v>64</v>
      </c>
      <c r="F12" s="11" t="s">
        <v>393</v>
      </c>
      <c r="G12" s="66" t="s">
        <v>264</v>
      </c>
    </row>
    <row r="13" spans="1:7">
      <c r="B13" s="493" t="s">
        <v>369</v>
      </c>
      <c r="C13" s="494">
        <v>1457750</v>
      </c>
      <c r="D13" s="495">
        <v>0.47399999999999998</v>
      </c>
      <c r="E13" s="493" t="s">
        <v>387</v>
      </c>
      <c r="F13" s="496">
        <v>12</v>
      </c>
      <c r="G13" s="495">
        <f>F13/24</f>
        <v>0.5</v>
      </c>
    </row>
    <row r="14" spans="1:7">
      <c r="B14" s="497" t="s">
        <v>368</v>
      </c>
      <c r="C14" s="498">
        <v>1054921</v>
      </c>
      <c r="D14" s="499">
        <v>0.34300000000000003</v>
      </c>
      <c r="E14" s="497" t="s">
        <v>61</v>
      </c>
      <c r="F14" s="8">
        <v>9</v>
      </c>
      <c r="G14" s="499">
        <f>F14/24</f>
        <v>0.375</v>
      </c>
    </row>
    <row r="15" spans="1:7">
      <c r="B15" s="497" t="s">
        <v>371</v>
      </c>
      <c r="C15" s="498">
        <v>237908</v>
      </c>
      <c r="D15" s="499">
        <v>7.7399999999999997E-2</v>
      </c>
      <c r="E15" s="497" t="s">
        <v>62</v>
      </c>
      <c r="F15" s="8">
        <v>2</v>
      </c>
      <c r="G15" s="499">
        <f>F15/24</f>
        <v>8.3333333333333329E-2</v>
      </c>
    </row>
    <row r="16" spans="1:7">
      <c r="B16" s="497" t="s">
        <v>370</v>
      </c>
      <c r="C16" s="498">
        <v>164025</v>
      </c>
      <c r="D16" s="499">
        <v>5.33E-2</v>
      </c>
      <c r="E16" s="497" t="s">
        <v>63</v>
      </c>
      <c r="F16" s="8">
        <v>1</v>
      </c>
      <c r="G16" s="499">
        <f>F16/24</f>
        <v>4.1666666666666664E-2</v>
      </c>
    </row>
    <row r="17" spans="1:7">
      <c r="B17" s="497" t="s">
        <v>372</v>
      </c>
      <c r="C17" s="498">
        <v>72203</v>
      </c>
      <c r="D17" s="499">
        <v>2.35E-2</v>
      </c>
      <c r="E17" s="500"/>
      <c r="F17" s="501"/>
      <c r="G17" s="502"/>
    </row>
    <row r="18" spans="1:7">
      <c r="B18" s="497" t="s">
        <v>45</v>
      </c>
      <c r="C18" s="498">
        <v>56221</v>
      </c>
      <c r="D18" s="499">
        <v>1.83E-2</v>
      </c>
      <c r="E18" s="500"/>
      <c r="F18" s="503"/>
      <c r="G18" s="502"/>
    </row>
    <row r="19" spans="1:7">
      <c r="B19" s="497" t="s">
        <v>205</v>
      </c>
      <c r="C19" s="498">
        <v>20226</v>
      </c>
      <c r="D19" s="499">
        <v>6.6E-3</v>
      </c>
      <c r="E19" s="500"/>
      <c r="F19" s="503"/>
      <c r="G19" s="502"/>
    </row>
    <row r="20" spans="1:7" ht="15" thickBot="1">
      <c r="B20" s="504" t="s">
        <v>60</v>
      </c>
      <c r="C20" s="505">
        <v>12196</v>
      </c>
      <c r="D20" s="506">
        <v>4.0000000000000001E-3</v>
      </c>
      <c r="E20" s="507"/>
      <c r="F20" s="508"/>
      <c r="G20" s="509"/>
    </row>
    <row r="21" spans="1:7" ht="15" thickBot="1">
      <c r="B21" s="510" t="s">
        <v>176</v>
      </c>
      <c r="C21" s="511">
        <f>SUM(C13:C20)</f>
        <v>3075450</v>
      </c>
      <c r="D21" s="512"/>
      <c r="E21" s="513"/>
      <c r="F21" s="514">
        <f>SUM(F13:F20)</f>
        <v>24</v>
      </c>
      <c r="G21" s="512"/>
    </row>
    <row r="23" spans="1:7" ht="17">
      <c r="A23" s="486" t="s">
        <v>214</v>
      </c>
    </row>
    <row r="24" spans="1:7" ht="15" thickBot="1"/>
    <row r="25" spans="1:7">
      <c r="B25" s="487" t="s">
        <v>365</v>
      </c>
      <c r="C25" s="488">
        <v>8046086</v>
      </c>
    </row>
    <row r="26" spans="1:7">
      <c r="B26" s="9" t="s">
        <v>112</v>
      </c>
      <c r="C26" s="489">
        <v>2921779</v>
      </c>
    </row>
    <row r="27" spans="1:7">
      <c r="B27" s="9" t="s">
        <v>390</v>
      </c>
      <c r="C27" s="490">
        <v>0.36309999999999998</v>
      </c>
    </row>
    <row r="28" spans="1:7">
      <c r="B28" s="9" t="s">
        <v>215</v>
      </c>
      <c r="C28" s="489">
        <v>2920948</v>
      </c>
    </row>
    <row r="29" spans="1:7">
      <c r="B29" s="9" t="s">
        <v>394</v>
      </c>
      <c r="C29" s="491">
        <v>2896179</v>
      </c>
    </row>
    <row r="30" spans="1:7" ht="15" thickBot="1">
      <c r="B30" s="10" t="s">
        <v>347</v>
      </c>
      <c r="C30" s="24">
        <v>0.99119999999999997</v>
      </c>
    </row>
    <row r="31" spans="1:7" ht="15" thickBot="1"/>
    <row r="32" spans="1:7" ht="15" thickBot="1">
      <c r="B32" s="492" t="s">
        <v>366</v>
      </c>
      <c r="C32" s="11" t="s">
        <v>391</v>
      </c>
      <c r="D32" s="66" t="s">
        <v>392</v>
      </c>
      <c r="E32" s="492" t="s">
        <v>64</v>
      </c>
      <c r="F32" s="11" t="s">
        <v>393</v>
      </c>
      <c r="G32" s="66" t="s">
        <v>264</v>
      </c>
    </row>
    <row r="33" spans="1:7">
      <c r="B33" s="493" t="s">
        <v>449</v>
      </c>
      <c r="C33" s="494">
        <v>1632309</v>
      </c>
      <c r="D33" s="495">
        <v>0.56359999999999999</v>
      </c>
      <c r="E33" s="493" t="s">
        <v>450</v>
      </c>
      <c r="F33" s="496">
        <v>14</v>
      </c>
      <c r="G33" s="495">
        <f>F33/24</f>
        <v>0.58333333333333337</v>
      </c>
    </row>
    <row r="34" spans="1:7">
      <c r="B34" s="497" t="s">
        <v>368</v>
      </c>
      <c r="C34" s="498">
        <v>503140</v>
      </c>
      <c r="D34" s="499">
        <v>0.17369999999999999</v>
      </c>
      <c r="E34" s="497" t="s">
        <v>61</v>
      </c>
      <c r="F34" s="8">
        <v>4</v>
      </c>
      <c r="G34" s="499">
        <f>F34/24</f>
        <v>0.16666666666666666</v>
      </c>
    </row>
    <row r="35" spans="1:7">
      <c r="B35" s="497" t="s">
        <v>216</v>
      </c>
      <c r="C35" s="498">
        <v>427773</v>
      </c>
      <c r="D35" s="499">
        <v>0.1477</v>
      </c>
      <c r="E35" s="497" t="s">
        <v>451</v>
      </c>
      <c r="F35" s="8">
        <v>3</v>
      </c>
      <c r="G35" s="499">
        <f>F35/24</f>
        <v>0.125</v>
      </c>
    </row>
    <row r="36" spans="1:7">
      <c r="B36" s="497" t="s">
        <v>370</v>
      </c>
      <c r="C36" s="498">
        <v>153660</v>
      </c>
      <c r="D36" s="499">
        <v>5.3100000000000001E-2</v>
      </c>
      <c r="E36" s="497" t="s">
        <v>147</v>
      </c>
      <c r="F36" s="8">
        <v>1</v>
      </c>
      <c r="G36" s="499">
        <f>F36/24</f>
        <v>4.1666666666666664E-2</v>
      </c>
    </row>
    <row r="37" spans="1:7">
      <c r="B37" s="497" t="s">
        <v>221</v>
      </c>
      <c r="C37" s="498">
        <v>75522</v>
      </c>
      <c r="D37" s="499">
        <v>2.6100000000000002E-2</v>
      </c>
      <c r="E37" s="500"/>
      <c r="F37" s="501"/>
      <c r="G37" s="502"/>
    </row>
    <row r="38" spans="1:7">
      <c r="B38" s="497" t="s">
        <v>371</v>
      </c>
      <c r="C38" s="498">
        <v>62527</v>
      </c>
      <c r="D38" s="499">
        <v>2.1600000000000001E-2</v>
      </c>
      <c r="E38" s="500"/>
      <c r="F38" s="503"/>
      <c r="G38" s="502"/>
    </row>
    <row r="39" spans="1:7">
      <c r="B39" s="497" t="s">
        <v>217</v>
      </c>
      <c r="C39" s="498">
        <v>27817</v>
      </c>
      <c r="D39" s="499">
        <v>9.5999999999999992E-3</v>
      </c>
      <c r="E39" s="500"/>
      <c r="F39" s="503"/>
      <c r="G39" s="502"/>
    </row>
    <row r="40" spans="1:7" ht="15" thickBot="1">
      <c r="B40" s="504" t="s">
        <v>452</v>
      </c>
      <c r="C40" s="505">
        <v>13431</v>
      </c>
      <c r="D40" s="506">
        <v>4.5999999999999999E-3</v>
      </c>
      <c r="E40" s="507"/>
      <c r="F40" s="508"/>
      <c r="G40" s="509"/>
    </row>
    <row r="41" spans="1:7" ht="15" thickBot="1">
      <c r="B41" s="510" t="s">
        <v>176</v>
      </c>
      <c r="C41" s="511">
        <f>SUM(C33:C40)</f>
        <v>2896179</v>
      </c>
      <c r="D41" s="512"/>
      <c r="E41" s="513"/>
      <c r="F41" s="514">
        <f>SUM(F33:F40)</f>
        <v>22</v>
      </c>
      <c r="G41" s="512"/>
    </row>
    <row r="43" spans="1:7" ht="17">
      <c r="A43" s="486" t="s">
        <v>572</v>
      </c>
    </row>
    <row r="44" spans="1:7" ht="15" thickBot="1"/>
    <row r="45" spans="1:7">
      <c r="B45" s="487" t="s">
        <v>365</v>
      </c>
      <c r="C45" s="488">
        <v>8041386</v>
      </c>
    </row>
    <row r="46" spans="1:7">
      <c r="B46" s="515" t="s">
        <v>573</v>
      </c>
      <c r="C46" s="489">
        <v>2329304</v>
      </c>
    </row>
    <row r="47" spans="1:7">
      <c r="B47" s="9" t="s">
        <v>390</v>
      </c>
      <c r="C47" s="490">
        <v>0.28970000000000001</v>
      </c>
    </row>
    <row r="48" spans="1:7">
      <c r="B48" s="9" t="s">
        <v>394</v>
      </c>
      <c r="C48" s="491">
        <v>2319493</v>
      </c>
    </row>
    <row r="49" spans="1:7" ht="15" thickBot="1">
      <c r="B49" s="10" t="s">
        <v>347</v>
      </c>
      <c r="C49" s="24">
        <v>0.99609999999999999</v>
      </c>
    </row>
    <row r="50" spans="1:7" ht="15" thickBot="1"/>
    <row r="51" spans="1:7" ht="15" thickBot="1">
      <c r="B51" s="492" t="s">
        <v>366</v>
      </c>
      <c r="C51" s="11" t="s">
        <v>391</v>
      </c>
      <c r="D51" s="66" t="s">
        <v>392</v>
      </c>
      <c r="E51" s="492" t="s">
        <v>64</v>
      </c>
      <c r="F51" s="11" t="s">
        <v>393</v>
      </c>
      <c r="G51" s="66" t="s">
        <v>264</v>
      </c>
    </row>
    <row r="52" spans="1:7">
      <c r="B52" s="493" t="s">
        <v>449</v>
      </c>
      <c r="C52" s="494">
        <v>1193991</v>
      </c>
      <c r="D52" s="495">
        <v>0.51480000000000004</v>
      </c>
      <c r="E52" s="493" t="s">
        <v>579</v>
      </c>
      <c r="F52" s="496">
        <v>12</v>
      </c>
      <c r="G52" s="495">
        <v>0.57140000000000002</v>
      </c>
    </row>
    <row r="53" spans="1:7">
      <c r="B53" s="497" t="s">
        <v>216</v>
      </c>
      <c r="C53" s="498">
        <v>340287</v>
      </c>
      <c r="D53" s="499">
        <v>0.1467</v>
      </c>
      <c r="E53" s="497" t="s">
        <v>578</v>
      </c>
      <c r="F53" s="8">
        <v>3</v>
      </c>
      <c r="G53" s="499">
        <v>0.1429</v>
      </c>
    </row>
    <row r="54" spans="1:7">
      <c r="B54" s="497" t="s">
        <v>310</v>
      </c>
      <c r="C54" s="498">
        <v>252751</v>
      </c>
      <c r="D54" s="499">
        <v>0.109</v>
      </c>
      <c r="E54" s="497" t="s">
        <v>580</v>
      </c>
      <c r="F54" s="8">
        <v>2</v>
      </c>
      <c r="G54" s="499">
        <v>9.5200000000000007E-2</v>
      </c>
    </row>
    <row r="55" spans="1:7">
      <c r="B55" s="497" t="s">
        <v>574</v>
      </c>
      <c r="C55" s="498">
        <v>226086</v>
      </c>
      <c r="D55" s="499">
        <v>9.7500000000000003E-2</v>
      </c>
      <c r="E55" s="497" t="s">
        <v>581</v>
      </c>
      <c r="F55" s="8">
        <v>2</v>
      </c>
      <c r="G55" s="499">
        <v>9.5200000000000007E-2</v>
      </c>
    </row>
    <row r="56" spans="1:7">
      <c r="B56" s="497" t="s">
        <v>575</v>
      </c>
      <c r="C56" s="498">
        <v>168076</v>
      </c>
      <c r="D56" s="499">
        <v>7.2499999999999995E-2</v>
      </c>
      <c r="E56" s="516" t="s">
        <v>582</v>
      </c>
      <c r="F56" s="8">
        <v>1</v>
      </c>
      <c r="G56" s="499">
        <v>4.7600000000000003E-2</v>
      </c>
    </row>
    <row r="57" spans="1:7">
      <c r="B57" s="497" t="s">
        <v>152</v>
      </c>
      <c r="C57" s="498">
        <v>116904</v>
      </c>
      <c r="D57" s="499">
        <v>5.04E-2</v>
      </c>
      <c r="E57" s="516" t="s">
        <v>583</v>
      </c>
      <c r="F57" s="8">
        <v>1</v>
      </c>
      <c r="G57" s="499">
        <v>4.7600000000000003E-2</v>
      </c>
    </row>
    <row r="58" spans="1:7">
      <c r="B58" s="497" t="s">
        <v>576</v>
      </c>
      <c r="C58" s="498">
        <v>12119</v>
      </c>
      <c r="D58" s="499">
        <v>5.1999999999999998E-3</v>
      </c>
      <c r="E58" s="500"/>
      <c r="F58" s="503"/>
      <c r="G58" s="502"/>
    </row>
    <row r="59" spans="1:7" ht="15" thickBot="1">
      <c r="B59" s="504" t="s">
        <v>577</v>
      </c>
      <c r="C59" s="505">
        <v>9279</v>
      </c>
      <c r="D59" s="506">
        <v>4.0000000000000001E-3</v>
      </c>
      <c r="E59" s="507"/>
      <c r="F59" s="508"/>
      <c r="G59" s="509"/>
    </row>
    <row r="60" spans="1:7" ht="15" thickBot="1">
      <c r="B60" s="510" t="s">
        <v>176</v>
      </c>
      <c r="C60" s="511">
        <f>SUM(C52:C59)</f>
        <v>2319493</v>
      </c>
      <c r="D60" s="512"/>
      <c r="E60" s="513"/>
      <c r="F60" s="514">
        <f>SUM(F52:F59)</f>
        <v>21</v>
      </c>
      <c r="G60" s="512"/>
    </row>
    <row r="62" spans="1:7" ht="17">
      <c r="A62" s="486" t="s">
        <v>815</v>
      </c>
    </row>
    <row r="63" spans="1:7" ht="15" thickBot="1"/>
    <row r="64" spans="1:7">
      <c r="B64" s="487" t="s">
        <v>365</v>
      </c>
      <c r="C64" s="488">
        <v>8008353</v>
      </c>
    </row>
    <row r="65" spans="2:7">
      <c r="B65" s="9" t="s">
        <v>573</v>
      </c>
      <c r="C65" s="489">
        <v>3489645</v>
      </c>
    </row>
    <row r="66" spans="2:7">
      <c r="B66" s="9" t="s">
        <v>390</v>
      </c>
      <c r="C66" s="490">
        <v>0.43580000000000002</v>
      </c>
    </row>
    <row r="67" spans="2:7">
      <c r="B67" s="9" t="s">
        <v>394</v>
      </c>
      <c r="C67" s="491">
        <v>3470566</v>
      </c>
    </row>
    <row r="68" spans="2:7" ht="15" thickBot="1">
      <c r="B68" s="10" t="s">
        <v>347</v>
      </c>
      <c r="C68" s="24">
        <v>0.99490000000000001</v>
      </c>
    </row>
    <row r="69" spans="2:7" ht="15" thickBot="1"/>
    <row r="70" spans="2:7" ht="15" thickBot="1">
      <c r="B70" s="492" t="s">
        <v>366</v>
      </c>
      <c r="C70" s="11" t="s">
        <v>391</v>
      </c>
      <c r="D70" s="517" t="s">
        <v>392</v>
      </c>
      <c r="E70" s="492" t="s">
        <v>818</v>
      </c>
      <c r="F70" s="11" t="s">
        <v>393</v>
      </c>
      <c r="G70" s="66" t="s">
        <v>264</v>
      </c>
    </row>
    <row r="71" spans="2:7">
      <c r="B71" s="493" t="s">
        <v>49</v>
      </c>
      <c r="C71" s="494">
        <v>1824220</v>
      </c>
      <c r="D71" s="518">
        <v>0.52559999999999996</v>
      </c>
      <c r="E71" s="493" t="s">
        <v>829</v>
      </c>
      <c r="F71" s="496">
        <v>13</v>
      </c>
      <c r="G71" s="495">
        <v>0.61899999999999999</v>
      </c>
    </row>
    <row r="72" spans="2:7" ht="15" customHeight="1">
      <c r="B72" s="497" t="s">
        <v>514</v>
      </c>
      <c r="C72" s="498">
        <v>557081</v>
      </c>
      <c r="D72" s="519">
        <v>0.1605</v>
      </c>
      <c r="E72" s="497" t="s">
        <v>830</v>
      </c>
      <c r="F72" s="8">
        <v>4</v>
      </c>
      <c r="G72" s="499">
        <v>0.1905</v>
      </c>
    </row>
    <row r="73" spans="2:7">
      <c r="B73" s="497" t="s">
        <v>616</v>
      </c>
      <c r="C73" s="498">
        <v>344512</v>
      </c>
      <c r="D73" s="519">
        <v>9.9299999999999999E-2</v>
      </c>
      <c r="E73" s="497" t="s">
        <v>819</v>
      </c>
      <c r="F73" s="8">
        <v>2</v>
      </c>
      <c r="G73" s="499">
        <v>9.5200000000000007E-2</v>
      </c>
    </row>
    <row r="74" spans="2:7">
      <c r="B74" s="497" t="s">
        <v>816</v>
      </c>
      <c r="C74" s="498">
        <v>229551</v>
      </c>
      <c r="D74" s="519">
        <v>6.6100000000000006E-2</v>
      </c>
      <c r="E74" s="497" t="s">
        <v>821</v>
      </c>
      <c r="F74" s="8">
        <v>1</v>
      </c>
      <c r="G74" s="499">
        <v>4.7600000000000003E-2</v>
      </c>
    </row>
    <row r="75" spans="2:7">
      <c r="B75" s="497" t="s">
        <v>74</v>
      </c>
      <c r="C75" s="498">
        <v>220184</v>
      </c>
      <c r="D75" s="519">
        <v>6.3399999999999998E-2</v>
      </c>
      <c r="E75" s="516" t="s">
        <v>820</v>
      </c>
      <c r="F75" s="8">
        <v>1</v>
      </c>
      <c r="G75" s="499">
        <v>4.7600000000000003E-2</v>
      </c>
    </row>
    <row r="76" spans="2:7">
      <c r="B76" s="497" t="s">
        <v>817</v>
      </c>
      <c r="C76" s="498">
        <v>114156</v>
      </c>
      <c r="D76" s="519">
        <v>3.2899999999999999E-2</v>
      </c>
      <c r="E76" s="516"/>
      <c r="F76" s="8"/>
      <c r="G76" s="499"/>
    </row>
    <row r="77" spans="2:7">
      <c r="B77" s="497" t="s">
        <v>617</v>
      </c>
      <c r="C77" s="498">
        <v>90912</v>
      </c>
      <c r="D77" s="519">
        <v>2.6200000000000001E-2</v>
      </c>
      <c r="E77" s="500"/>
      <c r="F77" s="503"/>
      <c r="G77" s="502"/>
    </row>
    <row r="78" spans="2:7">
      <c r="B78" s="497" t="s">
        <v>152</v>
      </c>
      <c r="C78" s="498">
        <v>75498</v>
      </c>
      <c r="D78" s="519">
        <v>2.18E-2</v>
      </c>
      <c r="E78" s="500"/>
      <c r="F78" s="503"/>
      <c r="G78" s="502"/>
    </row>
    <row r="79" spans="2:7" ht="15" thickBot="1">
      <c r="B79" s="513" t="s">
        <v>490</v>
      </c>
      <c r="C79" s="511">
        <v>14452</v>
      </c>
      <c r="D79" s="520">
        <v>4.1999999999999997E-3</v>
      </c>
      <c r="E79" s="507"/>
      <c r="F79" s="508"/>
      <c r="G79" s="509"/>
    </row>
    <row r="80" spans="2:7" ht="15" thickBot="1">
      <c r="B80" s="510" t="s">
        <v>176</v>
      </c>
      <c r="C80" s="511">
        <f>SUM(C71:C79)</f>
        <v>3470566</v>
      </c>
      <c r="D80" s="520"/>
      <c r="E80" s="513"/>
      <c r="F80" s="514">
        <f>SUM(F71:F78)</f>
        <v>21</v>
      </c>
      <c r="G80" s="512"/>
    </row>
  </sheetData>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6"/>
  <sheetViews>
    <sheetView zoomScale="75" zoomScaleNormal="75" workbookViewId="0">
      <pane xSplit="2" ySplit="3" topLeftCell="C4" activePane="bottomRight" state="frozen"/>
      <selection pane="topRight" activeCell="C1" sqref="C1"/>
      <selection pane="bottomLeft" activeCell="A4" sqref="A4"/>
      <selection pane="bottomRight" activeCell="G10" sqref="G10"/>
    </sheetView>
  </sheetViews>
  <sheetFormatPr baseColWidth="10" defaultColWidth="13" defaultRowHeight="14"/>
  <cols>
    <col min="1" max="1" width="3.83203125" customWidth="1"/>
    <col min="2" max="2" width="19.5" bestFit="1" customWidth="1"/>
    <col min="3" max="3" width="23.6640625" customWidth="1"/>
    <col min="4" max="4" width="22.5" customWidth="1"/>
    <col min="5" max="6" width="8.33203125" customWidth="1"/>
    <col min="7" max="7" width="9.5" customWidth="1"/>
    <col min="8" max="8" width="35" customWidth="1"/>
    <col min="9" max="9" width="10" customWidth="1"/>
    <col min="10" max="10" width="14.6640625" customWidth="1"/>
    <col min="11" max="11" width="23.1640625" customWidth="1"/>
    <col min="12" max="12" width="19.5" customWidth="1"/>
    <col min="13" max="13" width="15" customWidth="1"/>
    <col min="14" max="14" width="43.6640625" customWidth="1"/>
  </cols>
  <sheetData>
    <row r="1" spans="1:15" ht="17">
      <c r="A1" s="3" t="s">
        <v>395</v>
      </c>
      <c r="B1" s="1"/>
      <c r="C1" s="1"/>
      <c r="D1" s="1"/>
      <c r="E1" s="1"/>
      <c r="F1" s="1"/>
      <c r="G1" s="1"/>
      <c r="H1" s="1"/>
      <c r="I1" s="1"/>
      <c r="J1" s="1"/>
      <c r="K1" s="1"/>
      <c r="L1" s="1"/>
      <c r="M1" s="1"/>
      <c r="N1" s="1"/>
      <c r="O1" s="1"/>
    </row>
    <row r="2" spans="1:15" ht="19" thickBot="1">
      <c r="A2" s="31"/>
      <c r="B2" s="1"/>
      <c r="C2" s="1"/>
      <c r="D2" s="1"/>
      <c r="E2" s="1"/>
      <c r="F2" s="1"/>
      <c r="G2" s="1"/>
      <c r="H2" s="1"/>
      <c r="I2" s="1"/>
      <c r="J2" s="1"/>
      <c r="K2" s="1"/>
      <c r="L2" s="1"/>
      <c r="M2" s="1"/>
      <c r="N2" s="1"/>
      <c r="O2" s="1"/>
    </row>
    <row r="3" spans="1:15" ht="46.5" customHeight="1" thickBot="1">
      <c r="A3" s="1"/>
      <c r="B3" s="47"/>
      <c r="C3" s="28" t="s">
        <v>396</v>
      </c>
      <c r="D3" s="14" t="s">
        <v>397</v>
      </c>
      <c r="E3" s="14" t="s">
        <v>31</v>
      </c>
      <c r="F3" s="14" t="s">
        <v>321</v>
      </c>
      <c r="G3" s="14" t="s">
        <v>398</v>
      </c>
      <c r="H3" s="95" t="s">
        <v>37</v>
      </c>
      <c r="I3" s="14" t="s">
        <v>399</v>
      </c>
      <c r="J3" s="14" t="s">
        <v>400</v>
      </c>
      <c r="K3" s="14" t="s">
        <v>353</v>
      </c>
      <c r="L3" s="14" t="s">
        <v>401</v>
      </c>
      <c r="M3" s="14" t="s">
        <v>35</v>
      </c>
      <c r="N3" s="43" t="s">
        <v>54</v>
      </c>
      <c r="O3" s="1"/>
    </row>
    <row r="4" spans="1:15" ht="198" customHeight="1">
      <c r="A4" s="2"/>
      <c r="B4" s="35" t="s">
        <v>453</v>
      </c>
      <c r="C4" s="34" t="s">
        <v>130</v>
      </c>
      <c r="D4" s="17" t="s">
        <v>158</v>
      </c>
      <c r="E4" s="74" t="s">
        <v>131</v>
      </c>
      <c r="F4" s="17" t="s">
        <v>133</v>
      </c>
      <c r="G4" s="74" t="s">
        <v>364</v>
      </c>
      <c r="H4" s="49" t="s">
        <v>126</v>
      </c>
      <c r="I4" s="17"/>
      <c r="J4" s="15" t="s">
        <v>159</v>
      </c>
      <c r="K4" s="74" t="s">
        <v>138</v>
      </c>
      <c r="L4" s="74" t="s">
        <v>140</v>
      </c>
      <c r="M4" s="15" t="s">
        <v>36</v>
      </c>
      <c r="N4" s="38"/>
      <c r="O4" s="1"/>
    </row>
    <row r="5" spans="1:15" ht="111.75" customHeight="1">
      <c r="A5" s="2"/>
      <c r="B5" s="44" t="s">
        <v>403</v>
      </c>
      <c r="C5" s="19"/>
      <c r="D5" s="19"/>
      <c r="E5" s="19"/>
      <c r="F5" s="19"/>
      <c r="G5" s="19"/>
      <c r="H5" s="32"/>
      <c r="I5" s="4" t="s">
        <v>135</v>
      </c>
      <c r="J5" s="5" t="s">
        <v>160</v>
      </c>
      <c r="K5" s="12" t="s">
        <v>139</v>
      </c>
      <c r="L5" s="12" t="s">
        <v>405</v>
      </c>
      <c r="M5" s="36"/>
      <c r="N5" s="82" t="s">
        <v>207</v>
      </c>
      <c r="O5" s="1"/>
    </row>
    <row r="6" spans="1:15" ht="202.5" customHeight="1">
      <c r="A6" s="2"/>
      <c r="B6" s="45" t="s">
        <v>144</v>
      </c>
      <c r="C6" s="19"/>
      <c r="D6" s="19"/>
      <c r="E6" s="19"/>
      <c r="F6" s="19"/>
      <c r="G6" s="19"/>
      <c r="H6" s="32"/>
      <c r="I6" s="7" t="s">
        <v>136</v>
      </c>
      <c r="J6" s="13" t="s">
        <v>161</v>
      </c>
      <c r="K6" s="88" t="s">
        <v>388</v>
      </c>
      <c r="L6" s="23" t="s">
        <v>162</v>
      </c>
      <c r="M6" s="37"/>
      <c r="N6" s="26" t="s">
        <v>208</v>
      </c>
      <c r="O6" s="1"/>
    </row>
    <row r="7" spans="1:15" ht="132" customHeight="1" thickBot="1">
      <c r="A7" s="2"/>
      <c r="B7" s="71" t="s">
        <v>145</v>
      </c>
      <c r="C7" s="19"/>
      <c r="D7" s="19"/>
      <c r="E7" s="19"/>
      <c r="F7" s="19"/>
      <c r="G7" s="19"/>
      <c r="H7" s="32"/>
      <c r="I7" s="40" t="s">
        <v>404</v>
      </c>
      <c r="J7" s="40" t="s">
        <v>163</v>
      </c>
      <c r="K7" s="76" t="s">
        <v>234</v>
      </c>
      <c r="L7" s="40" t="s">
        <v>50</v>
      </c>
      <c r="M7" s="20"/>
      <c r="N7" s="83" t="s">
        <v>209</v>
      </c>
      <c r="O7" s="1"/>
    </row>
    <row r="8" spans="1:15" ht="149.25" customHeight="1">
      <c r="A8" s="2"/>
      <c r="B8" s="35" t="s">
        <v>454</v>
      </c>
      <c r="C8" s="50" t="s">
        <v>478</v>
      </c>
      <c r="D8" s="17" t="s">
        <v>479</v>
      </c>
      <c r="E8" s="17" t="s">
        <v>462</v>
      </c>
      <c r="F8" s="17" t="s">
        <v>455</v>
      </c>
      <c r="G8" s="17" t="s">
        <v>456</v>
      </c>
      <c r="H8" s="94" t="s">
        <v>483</v>
      </c>
      <c r="I8" s="17"/>
      <c r="J8" s="17" t="s">
        <v>459</v>
      </c>
      <c r="K8" s="17" t="s">
        <v>476</v>
      </c>
      <c r="L8" s="17" t="s">
        <v>467</v>
      </c>
      <c r="M8" s="34" t="s">
        <v>457</v>
      </c>
      <c r="N8" s="86" t="s">
        <v>471</v>
      </c>
      <c r="O8" s="1"/>
    </row>
    <row r="9" spans="1:15" ht="132" customHeight="1">
      <c r="A9" s="2"/>
      <c r="B9" s="75" t="s">
        <v>403</v>
      </c>
      <c r="C9" s="19"/>
      <c r="D9" s="19"/>
      <c r="E9" s="19"/>
      <c r="F9" s="19"/>
      <c r="G9" s="19"/>
      <c r="H9" s="32"/>
      <c r="I9" s="36" t="s">
        <v>458</v>
      </c>
      <c r="J9" s="36" t="s">
        <v>470</v>
      </c>
      <c r="K9" s="80" t="s">
        <v>464</v>
      </c>
      <c r="L9" s="80" t="s">
        <v>405</v>
      </c>
      <c r="M9" s="19"/>
      <c r="N9" s="92" t="s">
        <v>480</v>
      </c>
      <c r="O9" s="1"/>
    </row>
    <row r="10" spans="1:15" ht="162" customHeight="1">
      <c r="A10" s="2"/>
      <c r="B10" s="87" t="s">
        <v>463</v>
      </c>
      <c r="C10" s="19"/>
      <c r="D10" s="19"/>
      <c r="E10" s="19"/>
      <c r="F10" s="19"/>
      <c r="G10" s="19"/>
      <c r="H10" s="32"/>
      <c r="I10" s="84" t="s">
        <v>477</v>
      </c>
      <c r="J10" s="4" t="s">
        <v>460</v>
      </c>
      <c r="K10" s="90" t="s">
        <v>473</v>
      </c>
      <c r="L10" s="4" t="s">
        <v>474</v>
      </c>
      <c r="M10" s="85" t="s">
        <v>469</v>
      </c>
      <c r="N10" s="6" t="s">
        <v>466</v>
      </c>
      <c r="O10" s="1"/>
    </row>
    <row r="11" spans="1:15" ht="212.25" customHeight="1" thickBot="1">
      <c r="A11" s="2"/>
      <c r="B11" s="77" t="s">
        <v>468</v>
      </c>
      <c r="C11" s="72"/>
      <c r="D11" s="72"/>
      <c r="E11" s="72"/>
      <c r="F11" s="72"/>
      <c r="G11" s="72"/>
      <c r="H11" s="89"/>
      <c r="I11" s="81" t="s">
        <v>404</v>
      </c>
      <c r="J11" s="78" t="s">
        <v>461</v>
      </c>
      <c r="K11" s="91" t="s">
        <v>475</v>
      </c>
      <c r="L11" s="78" t="s">
        <v>472</v>
      </c>
      <c r="M11" s="72"/>
      <c r="N11" s="79" t="s">
        <v>465</v>
      </c>
      <c r="O11" s="1"/>
    </row>
    <row r="12" spans="1:15" ht="79.5" customHeight="1" thickBot="1">
      <c r="A12" s="2"/>
      <c r="B12" s="73" t="s">
        <v>143</v>
      </c>
      <c r="C12" s="22" t="s">
        <v>248</v>
      </c>
      <c r="D12" s="27" t="s">
        <v>249</v>
      </c>
      <c r="E12" s="14" t="s">
        <v>132</v>
      </c>
      <c r="F12" s="21" t="s">
        <v>134</v>
      </c>
      <c r="G12" s="14" t="s">
        <v>402</v>
      </c>
      <c r="H12" s="29" t="s">
        <v>211</v>
      </c>
      <c r="I12" s="14" t="s">
        <v>137</v>
      </c>
      <c r="J12" s="21" t="s">
        <v>646</v>
      </c>
      <c r="K12" s="30" t="s">
        <v>233</v>
      </c>
      <c r="L12" s="42" t="s">
        <v>141</v>
      </c>
      <c r="M12" s="41"/>
      <c r="N12" s="46" t="s">
        <v>210</v>
      </c>
      <c r="O12" s="1"/>
    </row>
    <row r="13" spans="1:15" ht="175.5" customHeight="1" thickBot="1">
      <c r="A13" s="1"/>
      <c r="B13" s="39" t="s">
        <v>320</v>
      </c>
      <c r="C13" s="22" t="s">
        <v>406</v>
      </c>
      <c r="D13" s="52" t="s">
        <v>148</v>
      </c>
      <c r="E13" s="48" t="s">
        <v>166</v>
      </c>
      <c r="F13" s="21" t="s">
        <v>142</v>
      </c>
      <c r="G13" s="33"/>
      <c r="H13" s="33"/>
      <c r="I13" s="33"/>
      <c r="J13" s="33"/>
      <c r="K13" s="51" t="s">
        <v>114</v>
      </c>
      <c r="L13" s="33"/>
      <c r="M13" s="33"/>
      <c r="N13" s="43" t="s">
        <v>167</v>
      </c>
      <c r="O13" s="1"/>
    </row>
    <row r="14" spans="1:15">
      <c r="A14" s="1"/>
      <c r="B14" s="1"/>
      <c r="C14" s="1"/>
      <c r="D14" s="1"/>
      <c r="E14" s="1"/>
      <c r="F14" s="1"/>
      <c r="G14" s="1"/>
      <c r="H14" s="1"/>
      <c r="I14" s="1"/>
      <c r="J14" s="1"/>
      <c r="K14" s="1"/>
      <c r="L14" s="1"/>
      <c r="M14" s="1"/>
      <c r="N14" s="1"/>
      <c r="O14" s="1"/>
    </row>
    <row r="15" spans="1:15">
      <c r="A15" s="1"/>
      <c r="B15" s="1"/>
      <c r="C15" s="1"/>
      <c r="D15" s="1"/>
      <c r="E15" s="1"/>
      <c r="F15" s="1"/>
      <c r="G15" s="1"/>
      <c r="H15" s="1"/>
      <c r="I15" s="1"/>
      <c r="J15" s="1"/>
      <c r="K15" s="1"/>
      <c r="L15" s="1"/>
      <c r="M15" s="1"/>
      <c r="N15" s="1"/>
    </row>
    <row r="16" spans="1:15">
      <c r="A16" s="1"/>
      <c r="B16" s="1"/>
      <c r="C16" s="1"/>
      <c r="D16" s="1"/>
      <c r="E16" s="1"/>
      <c r="F16" s="1"/>
      <c r="G16" s="1"/>
      <c r="H16" s="1"/>
      <c r="I16" s="1"/>
      <c r="J16" s="1"/>
      <c r="K16" s="1"/>
      <c r="L16" s="1"/>
      <c r="M16" s="1"/>
      <c r="N16" s="1"/>
    </row>
  </sheetData>
  <phoneticPr fontId="3"/>
  <pageMargins left="0.78700000000000003" right="0.78700000000000003" top="0.98399999999999999" bottom="0.98399999999999999" header="0.51200000000000001" footer="0.51200000000000001"/>
  <pageSetup paperSize="9" scale="4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1"/>
  <sheetViews>
    <sheetView view="pageLayout" zoomScale="75" zoomScaleNormal="75" zoomScaleSheetLayoutView="75" zoomScalePageLayoutView="75" workbookViewId="0">
      <selection activeCell="M5" sqref="M5"/>
    </sheetView>
  </sheetViews>
  <sheetFormatPr baseColWidth="10" defaultColWidth="13" defaultRowHeight="14"/>
  <cols>
    <col min="1" max="1" width="3.5" style="65" customWidth="1"/>
    <col min="2" max="3" width="25.6640625" style="65" customWidth="1"/>
    <col min="4" max="4" width="35.6640625" style="65" customWidth="1"/>
    <col min="5" max="7" width="25.6640625" style="65" customWidth="1"/>
    <col min="8" max="8" width="29.6640625" style="65" customWidth="1"/>
    <col min="9" max="9" width="10.6640625" style="65" customWidth="1"/>
    <col min="10" max="10" width="27.6640625" style="65" customWidth="1"/>
    <col min="11" max="12" width="25.6640625" style="65" customWidth="1"/>
    <col min="13" max="13" width="61.33203125" style="65" customWidth="1"/>
    <col min="14" max="22" width="6.1640625" style="65" customWidth="1"/>
    <col min="23" max="23" width="6.33203125" style="65" customWidth="1"/>
    <col min="24" max="24" width="6.33203125" style="70" customWidth="1"/>
    <col min="25" max="25" width="6.33203125" style="65" customWidth="1"/>
    <col min="26" max="16384" width="13" style="65"/>
  </cols>
  <sheetData>
    <row r="1" spans="1:25" ht="17">
      <c r="A1" s="97" t="s">
        <v>222</v>
      </c>
      <c r="B1" s="93"/>
      <c r="C1" s="67"/>
      <c r="D1" s="67"/>
      <c r="E1" s="67"/>
      <c r="F1" s="67"/>
      <c r="G1" s="67"/>
      <c r="H1" s="67"/>
      <c r="I1" s="67"/>
      <c r="J1" s="67"/>
      <c r="K1" s="67"/>
      <c r="L1" s="67"/>
      <c r="M1" s="67"/>
      <c r="N1" s="16"/>
      <c r="O1" s="16"/>
      <c r="P1" s="16"/>
      <c r="Q1" s="16"/>
      <c r="R1" s="16"/>
      <c r="S1" s="16"/>
      <c r="T1" s="16"/>
      <c r="U1" s="16"/>
      <c r="V1" s="16"/>
    </row>
    <row r="2" spans="1:25" ht="15" thickBot="1">
      <c r="A2" s="68"/>
      <c r="B2" s="67"/>
      <c r="C2" s="67"/>
      <c r="D2" s="67"/>
      <c r="E2" s="67"/>
      <c r="F2" s="67"/>
      <c r="G2" s="67"/>
      <c r="H2" s="67"/>
      <c r="I2" s="67"/>
      <c r="J2" s="67"/>
      <c r="K2" s="67"/>
      <c r="L2" s="67"/>
      <c r="M2" s="67"/>
      <c r="N2" s="67"/>
      <c r="O2" s="67"/>
      <c r="P2" s="67"/>
      <c r="Q2" s="67"/>
      <c r="R2" s="67"/>
      <c r="S2" s="67"/>
      <c r="T2" s="67"/>
      <c r="U2" s="67"/>
      <c r="V2" s="67"/>
    </row>
    <row r="3" spans="1:25" ht="63.75" customHeight="1" thickBot="1">
      <c r="A3" s="322"/>
      <c r="B3" s="475" t="s">
        <v>7</v>
      </c>
      <c r="C3" s="475" t="s">
        <v>51</v>
      </c>
      <c r="D3" s="475" t="s">
        <v>52</v>
      </c>
      <c r="E3" s="475" t="s">
        <v>307</v>
      </c>
      <c r="F3" s="475" t="s">
        <v>308</v>
      </c>
      <c r="G3" s="475" t="s">
        <v>53</v>
      </c>
      <c r="H3" s="475" t="s">
        <v>322</v>
      </c>
      <c r="I3" s="475" t="s">
        <v>235</v>
      </c>
      <c r="J3" s="477" t="s">
        <v>237</v>
      </c>
      <c r="K3" s="478"/>
      <c r="L3" s="478"/>
      <c r="M3" s="479"/>
      <c r="N3" s="480" t="s">
        <v>263</v>
      </c>
      <c r="O3" s="481"/>
      <c r="P3" s="481"/>
      <c r="Q3" s="481"/>
      <c r="R3" s="481"/>
      <c r="S3" s="481"/>
      <c r="T3" s="481"/>
      <c r="U3" s="481"/>
      <c r="V3" s="481"/>
      <c r="W3" s="481"/>
      <c r="X3" s="481"/>
      <c r="Y3" s="482"/>
    </row>
    <row r="4" spans="1:25" ht="15" customHeight="1" thickBot="1">
      <c r="A4" s="322"/>
      <c r="B4" s="476"/>
      <c r="C4" s="476"/>
      <c r="D4" s="476"/>
      <c r="E4" s="476"/>
      <c r="F4" s="476"/>
      <c r="G4" s="476"/>
      <c r="H4" s="476"/>
      <c r="I4" s="476"/>
      <c r="J4" s="391" t="s">
        <v>331</v>
      </c>
      <c r="K4" s="323" t="s">
        <v>332</v>
      </c>
      <c r="L4" s="323" t="s">
        <v>333</v>
      </c>
      <c r="M4" s="324" t="s">
        <v>676</v>
      </c>
      <c r="N4" s="325">
        <v>1990</v>
      </c>
      <c r="O4" s="326">
        <v>1994</v>
      </c>
      <c r="P4" s="327">
        <v>1998</v>
      </c>
      <c r="Q4" s="327">
        <v>2002</v>
      </c>
      <c r="R4" s="327" t="s">
        <v>323</v>
      </c>
      <c r="S4" s="328">
        <v>2006</v>
      </c>
      <c r="T4" s="327" t="s">
        <v>218</v>
      </c>
      <c r="U4" s="328">
        <v>2010</v>
      </c>
      <c r="V4" s="328">
        <v>2014</v>
      </c>
      <c r="W4" s="329" t="s">
        <v>558</v>
      </c>
      <c r="X4" s="406">
        <v>2018</v>
      </c>
      <c r="Y4" s="407" t="s">
        <v>822</v>
      </c>
    </row>
    <row r="5" spans="1:25" ht="47.25" customHeight="1">
      <c r="A5" s="330"/>
      <c r="B5" s="401" t="s">
        <v>257</v>
      </c>
      <c r="C5" s="331" t="s">
        <v>366</v>
      </c>
      <c r="D5" s="333" t="s">
        <v>324</v>
      </c>
      <c r="E5" s="331" t="s">
        <v>348</v>
      </c>
      <c r="F5" s="333" t="s">
        <v>243</v>
      </c>
      <c r="G5" s="333"/>
      <c r="H5" s="333"/>
      <c r="I5" s="343">
        <v>1989</v>
      </c>
      <c r="J5" s="350" t="s">
        <v>236</v>
      </c>
      <c r="K5" s="332" t="s">
        <v>677</v>
      </c>
      <c r="L5" s="333"/>
      <c r="M5" s="334" t="s">
        <v>678</v>
      </c>
      <c r="N5" s="335" t="s">
        <v>325</v>
      </c>
      <c r="O5" s="336" t="s">
        <v>325</v>
      </c>
      <c r="P5" s="336" t="s">
        <v>326</v>
      </c>
      <c r="Q5" s="337"/>
      <c r="R5" s="338"/>
      <c r="S5" s="339"/>
      <c r="T5" s="338"/>
      <c r="U5" s="337"/>
      <c r="V5" s="337"/>
      <c r="W5" s="340"/>
      <c r="X5" s="340"/>
      <c r="Y5" s="408"/>
    </row>
    <row r="6" spans="1:25" ht="97.5" customHeight="1">
      <c r="A6" s="322"/>
      <c r="B6" s="401" t="s">
        <v>258</v>
      </c>
      <c r="C6" s="331" t="s">
        <v>9</v>
      </c>
      <c r="D6" s="333" t="s">
        <v>212</v>
      </c>
      <c r="E6" s="331" t="s">
        <v>29</v>
      </c>
      <c r="F6" s="333" t="s">
        <v>679</v>
      </c>
      <c r="G6" s="333"/>
      <c r="H6" s="139" t="s">
        <v>327</v>
      </c>
      <c r="I6" s="343">
        <v>2001</v>
      </c>
      <c r="J6" s="350" t="s">
        <v>680</v>
      </c>
      <c r="K6" s="333"/>
      <c r="L6" s="333"/>
      <c r="M6" s="341" t="s">
        <v>681</v>
      </c>
      <c r="N6" s="342"/>
      <c r="O6" s="400"/>
      <c r="P6" s="400"/>
      <c r="Q6" s="399" t="s">
        <v>328</v>
      </c>
      <c r="R6" s="400"/>
      <c r="S6" s="344" t="s">
        <v>328</v>
      </c>
      <c r="T6" s="399"/>
      <c r="U6" s="344"/>
      <c r="V6" s="344"/>
      <c r="W6" s="345"/>
      <c r="X6" s="345"/>
      <c r="Y6" s="409"/>
    </row>
    <row r="7" spans="1:25" ht="43.5" customHeight="1">
      <c r="A7" s="322"/>
      <c r="B7" s="401" t="s">
        <v>514</v>
      </c>
      <c r="C7" s="331" t="s">
        <v>510</v>
      </c>
      <c r="D7" s="333" t="s">
        <v>561</v>
      </c>
      <c r="E7" s="331" t="s">
        <v>560</v>
      </c>
      <c r="F7" s="333"/>
      <c r="G7" s="333" t="s">
        <v>563</v>
      </c>
      <c r="H7" s="139" t="s">
        <v>566</v>
      </c>
      <c r="I7" s="343">
        <v>2011</v>
      </c>
      <c r="J7" s="350" t="s">
        <v>682</v>
      </c>
      <c r="K7" s="333"/>
      <c r="L7" s="333"/>
      <c r="M7" s="341" t="s">
        <v>683</v>
      </c>
      <c r="N7" s="342"/>
      <c r="O7" s="400"/>
      <c r="P7" s="400"/>
      <c r="Q7" s="399"/>
      <c r="R7" s="400"/>
      <c r="S7" s="344"/>
      <c r="T7" s="399"/>
      <c r="U7" s="344"/>
      <c r="V7" s="344" t="s">
        <v>637</v>
      </c>
      <c r="W7" s="345" t="s">
        <v>638</v>
      </c>
      <c r="X7" s="345" t="s">
        <v>638</v>
      </c>
      <c r="Y7" s="409" t="s">
        <v>823</v>
      </c>
    </row>
    <row r="8" spans="1:25" ht="54.75" customHeight="1">
      <c r="A8" s="322"/>
      <c r="B8" s="401" t="s">
        <v>544</v>
      </c>
      <c r="C8" s="331" t="s">
        <v>510</v>
      </c>
      <c r="D8" s="333" t="s">
        <v>546</v>
      </c>
      <c r="E8" s="331" t="s">
        <v>545</v>
      </c>
      <c r="F8" s="333"/>
      <c r="G8" s="333"/>
      <c r="H8" s="139" t="s">
        <v>548</v>
      </c>
      <c r="I8" s="343">
        <v>2013</v>
      </c>
      <c r="J8" s="350" t="s">
        <v>684</v>
      </c>
      <c r="K8" s="333"/>
      <c r="L8" s="333"/>
      <c r="M8" s="341" t="s">
        <v>685</v>
      </c>
      <c r="N8" s="342"/>
      <c r="O8" s="400"/>
      <c r="P8" s="400"/>
      <c r="Q8" s="399"/>
      <c r="R8" s="400"/>
      <c r="S8" s="344"/>
      <c r="T8" s="399"/>
      <c r="U8" s="344"/>
      <c r="V8" s="344" t="s">
        <v>552</v>
      </c>
      <c r="W8" s="345" t="s">
        <v>552</v>
      </c>
      <c r="X8" s="345" t="s">
        <v>639</v>
      </c>
      <c r="Y8" s="409"/>
    </row>
    <row r="9" spans="1:25" ht="44.25" customHeight="1">
      <c r="A9" s="322"/>
      <c r="B9" s="401" t="s">
        <v>553</v>
      </c>
      <c r="C9" s="331" t="s">
        <v>547</v>
      </c>
      <c r="D9" s="333"/>
      <c r="E9" s="331"/>
      <c r="F9" s="333"/>
      <c r="G9" s="333"/>
      <c r="H9" s="139"/>
      <c r="I9" s="343">
        <v>2013</v>
      </c>
      <c r="J9" s="350"/>
      <c r="K9" s="333"/>
      <c r="L9" s="333"/>
      <c r="M9" s="341"/>
      <c r="N9" s="342"/>
      <c r="O9" s="400"/>
      <c r="P9" s="400"/>
      <c r="Q9" s="399"/>
      <c r="R9" s="400"/>
      <c r="S9" s="344"/>
      <c r="T9" s="399"/>
      <c r="U9" s="344"/>
      <c r="V9" s="344" t="s">
        <v>552</v>
      </c>
      <c r="W9" s="345" t="s">
        <v>554</v>
      </c>
      <c r="X9" s="345"/>
      <c r="Y9" s="409"/>
    </row>
    <row r="10" spans="1:25" ht="135.75" customHeight="1">
      <c r="A10" s="322"/>
      <c r="B10" s="401" t="s">
        <v>686</v>
      </c>
      <c r="C10" s="331" t="s">
        <v>366</v>
      </c>
      <c r="D10" s="333" t="s">
        <v>213</v>
      </c>
      <c r="E10" s="331" t="s">
        <v>20</v>
      </c>
      <c r="F10" s="333" t="s">
        <v>229</v>
      </c>
      <c r="G10" s="333" t="s">
        <v>550</v>
      </c>
      <c r="H10" s="139" t="s">
        <v>267</v>
      </c>
      <c r="I10" s="343">
        <v>1988</v>
      </c>
      <c r="J10" s="350" t="s">
        <v>6</v>
      </c>
      <c r="K10" s="333"/>
      <c r="L10" s="331" t="s">
        <v>687</v>
      </c>
      <c r="M10" s="346" t="s">
        <v>688</v>
      </c>
      <c r="N10" s="347" t="s">
        <v>268</v>
      </c>
      <c r="O10" s="399" t="s">
        <v>268</v>
      </c>
      <c r="P10" s="399" t="s">
        <v>269</v>
      </c>
      <c r="Q10" s="399" t="s">
        <v>270</v>
      </c>
      <c r="R10" s="399" t="s">
        <v>268</v>
      </c>
      <c r="S10" s="344" t="s">
        <v>270</v>
      </c>
      <c r="T10" s="399" t="s">
        <v>219</v>
      </c>
      <c r="U10" s="344" t="s">
        <v>539</v>
      </c>
      <c r="V10" s="344" t="s">
        <v>552</v>
      </c>
      <c r="W10" s="345" t="s">
        <v>539</v>
      </c>
      <c r="X10" s="345" t="s">
        <v>637</v>
      </c>
      <c r="Y10" s="409" t="s">
        <v>824</v>
      </c>
    </row>
    <row r="11" spans="1:25" ht="53.25" customHeight="1">
      <c r="A11" s="322"/>
      <c r="B11" s="401" t="s">
        <v>259</v>
      </c>
      <c r="C11" s="331" t="s">
        <v>689</v>
      </c>
      <c r="D11" s="333" t="s">
        <v>67</v>
      </c>
      <c r="E11" s="331" t="s">
        <v>68</v>
      </c>
      <c r="F11" s="333" t="s">
        <v>69</v>
      </c>
      <c r="G11" s="333" t="s">
        <v>551</v>
      </c>
      <c r="H11" s="333"/>
      <c r="I11" s="343">
        <v>2006</v>
      </c>
      <c r="J11" s="161" t="s">
        <v>690</v>
      </c>
      <c r="K11" s="333"/>
      <c r="L11" s="333"/>
      <c r="M11" s="346" t="s">
        <v>691</v>
      </c>
      <c r="N11" s="342"/>
      <c r="O11" s="400"/>
      <c r="P11" s="400"/>
      <c r="Q11" s="400"/>
      <c r="R11" s="400"/>
      <c r="S11" s="344" t="s">
        <v>271</v>
      </c>
      <c r="T11" s="399" t="s">
        <v>118</v>
      </c>
      <c r="U11" s="344" t="s">
        <v>540</v>
      </c>
      <c r="V11" s="344" t="s">
        <v>554</v>
      </c>
      <c r="W11" s="345" t="s">
        <v>540</v>
      </c>
      <c r="X11" s="345" t="s">
        <v>638</v>
      </c>
      <c r="Y11" s="409" t="s">
        <v>823</v>
      </c>
    </row>
    <row r="12" spans="1:25" ht="48" customHeight="1">
      <c r="A12" s="330"/>
      <c r="B12" s="401" t="s">
        <v>266</v>
      </c>
      <c r="C12" s="331" t="s">
        <v>692</v>
      </c>
      <c r="D12" s="333" t="s">
        <v>70</v>
      </c>
      <c r="E12" s="331" t="s">
        <v>71</v>
      </c>
      <c r="F12" s="333" t="s">
        <v>72</v>
      </c>
      <c r="G12" s="333"/>
      <c r="H12" s="333"/>
      <c r="I12" s="343">
        <v>2002</v>
      </c>
      <c r="J12" s="161" t="s">
        <v>693</v>
      </c>
      <c r="K12" s="333"/>
      <c r="L12" s="333"/>
      <c r="M12" s="346" t="s">
        <v>694</v>
      </c>
      <c r="N12" s="342"/>
      <c r="O12" s="400"/>
      <c r="P12" s="399" t="s">
        <v>78</v>
      </c>
      <c r="Q12" s="399" t="s">
        <v>268</v>
      </c>
      <c r="R12" s="400"/>
      <c r="S12" s="348"/>
      <c r="T12" s="400"/>
      <c r="U12" s="348"/>
      <c r="V12" s="348"/>
      <c r="W12" s="345"/>
      <c r="X12" s="345"/>
      <c r="Y12" s="409"/>
    </row>
    <row r="13" spans="1:25" ht="93.75" customHeight="1">
      <c r="A13" s="349"/>
      <c r="B13" s="401" t="s">
        <v>695</v>
      </c>
      <c r="C13" s="331" t="s">
        <v>366</v>
      </c>
      <c r="D13" s="333" t="s">
        <v>77</v>
      </c>
      <c r="E13" s="331" t="s">
        <v>329</v>
      </c>
      <c r="F13" s="333" t="s">
        <v>241</v>
      </c>
      <c r="G13" s="333"/>
      <c r="H13" s="402" t="s">
        <v>146</v>
      </c>
      <c r="I13" s="403">
        <v>1988</v>
      </c>
      <c r="J13" s="350" t="s">
        <v>696</v>
      </c>
      <c r="K13" s="333" t="s">
        <v>697</v>
      </c>
      <c r="L13" s="351" t="s">
        <v>698</v>
      </c>
      <c r="M13" s="352" t="s">
        <v>699</v>
      </c>
      <c r="N13" s="347" t="s">
        <v>271</v>
      </c>
      <c r="O13" s="399" t="s">
        <v>271</v>
      </c>
      <c r="P13" s="399" t="s">
        <v>271</v>
      </c>
      <c r="Q13" s="344" t="s">
        <v>272</v>
      </c>
      <c r="R13" s="400"/>
      <c r="S13" s="353" t="s">
        <v>273</v>
      </c>
      <c r="T13" s="399"/>
      <c r="U13" s="344" t="s">
        <v>541</v>
      </c>
      <c r="V13" s="344" t="s">
        <v>559</v>
      </c>
      <c r="W13" s="345"/>
      <c r="X13" s="345" t="s">
        <v>649</v>
      </c>
      <c r="Y13" s="409"/>
    </row>
    <row r="14" spans="1:25" ht="48.75" customHeight="1">
      <c r="A14" s="330"/>
      <c r="B14" s="404" t="s">
        <v>253</v>
      </c>
      <c r="C14" s="331" t="s">
        <v>366</v>
      </c>
      <c r="D14" s="333" t="s">
        <v>350</v>
      </c>
      <c r="E14" s="331" t="s">
        <v>318</v>
      </c>
      <c r="F14" s="333" t="s">
        <v>247</v>
      </c>
      <c r="G14" s="333"/>
      <c r="H14" s="333"/>
      <c r="I14" s="403" t="s">
        <v>700</v>
      </c>
      <c r="J14" s="392" t="s">
        <v>701</v>
      </c>
      <c r="K14" s="354" t="s">
        <v>702</v>
      </c>
      <c r="L14" s="356"/>
      <c r="M14" s="357"/>
      <c r="N14" s="335" t="s">
        <v>274</v>
      </c>
      <c r="O14" s="338"/>
      <c r="P14" s="338"/>
      <c r="Q14" s="338"/>
      <c r="R14" s="338"/>
      <c r="S14" s="337"/>
      <c r="T14" s="338"/>
      <c r="U14" s="337"/>
      <c r="V14" s="337"/>
      <c r="W14" s="345"/>
      <c r="X14" s="345"/>
      <c r="Y14" s="409"/>
    </row>
    <row r="15" spans="1:25" ht="70.5" customHeight="1">
      <c r="A15" s="330"/>
      <c r="B15" s="404" t="s">
        <v>223</v>
      </c>
      <c r="C15" s="331" t="s">
        <v>366</v>
      </c>
      <c r="D15" s="333" t="s">
        <v>224</v>
      </c>
      <c r="E15" s="331" t="s">
        <v>228</v>
      </c>
      <c r="F15" s="333" t="s">
        <v>227</v>
      </c>
      <c r="G15" s="333" t="s">
        <v>431</v>
      </c>
      <c r="H15" s="139" t="s">
        <v>225</v>
      </c>
      <c r="I15" s="403">
        <v>2003</v>
      </c>
      <c r="J15" s="369" t="s">
        <v>703</v>
      </c>
      <c r="K15" s="354"/>
      <c r="L15" s="356"/>
      <c r="M15" s="355" t="s">
        <v>704</v>
      </c>
      <c r="N15" s="335"/>
      <c r="O15" s="338"/>
      <c r="P15" s="338"/>
      <c r="Q15" s="338"/>
      <c r="R15" s="339"/>
      <c r="S15" s="358" t="s">
        <v>73</v>
      </c>
      <c r="T15" s="359" t="s">
        <v>118</v>
      </c>
      <c r="U15" s="358" t="s">
        <v>540</v>
      </c>
      <c r="V15" s="358" t="s">
        <v>554</v>
      </c>
      <c r="W15" s="345" t="s">
        <v>540</v>
      </c>
      <c r="X15" s="345" t="s">
        <v>638</v>
      </c>
      <c r="Y15" s="409" t="s">
        <v>823</v>
      </c>
    </row>
    <row r="16" spans="1:25" ht="61.5" customHeight="1">
      <c r="A16" s="330"/>
      <c r="B16" s="401" t="s">
        <v>705</v>
      </c>
      <c r="C16" s="331" t="s">
        <v>366</v>
      </c>
      <c r="D16" s="333" t="s">
        <v>275</v>
      </c>
      <c r="E16" s="331" t="s">
        <v>356</v>
      </c>
      <c r="F16" s="333" t="s">
        <v>240</v>
      </c>
      <c r="G16" s="333" t="s">
        <v>408</v>
      </c>
      <c r="H16" s="139" t="s">
        <v>226</v>
      </c>
      <c r="I16" s="403">
        <v>1989</v>
      </c>
      <c r="J16" s="392" t="s">
        <v>706</v>
      </c>
      <c r="K16" s="360" t="s">
        <v>707</v>
      </c>
      <c r="L16" s="360"/>
      <c r="M16" s="355" t="s">
        <v>708</v>
      </c>
      <c r="N16" s="335" t="s">
        <v>86</v>
      </c>
      <c r="O16" s="336" t="s">
        <v>86</v>
      </c>
      <c r="P16" s="336" t="s">
        <v>87</v>
      </c>
      <c r="Q16" s="336" t="s">
        <v>88</v>
      </c>
      <c r="R16" s="361"/>
      <c r="S16" s="362" t="s">
        <v>89</v>
      </c>
      <c r="T16" s="336" t="s">
        <v>117</v>
      </c>
      <c r="U16" s="362" t="s">
        <v>539</v>
      </c>
      <c r="V16" s="362" t="s">
        <v>89</v>
      </c>
      <c r="W16" s="345" t="s">
        <v>539</v>
      </c>
      <c r="X16" s="345" t="s">
        <v>637</v>
      </c>
      <c r="Y16" s="409" t="s">
        <v>824</v>
      </c>
    </row>
    <row r="17" spans="1:25" ht="53.25" customHeight="1">
      <c r="A17" s="330"/>
      <c r="B17" s="404" t="s">
        <v>254</v>
      </c>
      <c r="C17" s="331" t="s">
        <v>366</v>
      </c>
      <c r="D17" s="333" t="s">
        <v>276</v>
      </c>
      <c r="E17" s="331" t="s">
        <v>305</v>
      </c>
      <c r="F17" s="333" t="s">
        <v>304</v>
      </c>
      <c r="G17" s="333"/>
      <c r="H17" s="333"/>
      <c r="I17" s="343">
        <v>1992</v>
      </c>
      <c r="J17" s="393" t="s">
        <v>709</v>
      </c>
      <c r="K17" s="332" t="s">
        <v>710</v>
      </c>
      <c r="L17" s="333"/>
      <c r="M17" s="341" t="s">
        <v>711</v>
      </c>
      <c r="N17" s="347"/>
      <c r="O17" s="399" t="s">
        <v>90</v>
      </c>
      <c r="P17" s="363" t="s">
        <v>91</v>
      </c>
      <c r="Q17" s="363"/>
      <c r="R17" s="399"/>
      <c r="S17" s="364"/>
      <c r="T17" s="363"/>
      <c r="U17" s="364"/>
      <c r="V17" s="364"/>
      <c r="W17" s="345"/>
      <c r="X17" s="345"/>
      <c r="Y17" s="409"/>
    </row>
    <row r="18" spans="1:25" ht="53.25" customHeight="1">
      <c r="A18" s="330"/>
      <c r="B18" s="404" t="s">
        <v>153</v>
      </c>
      <c r="C18" s="331" t="s">
        <v>366</v>
      </c>
      <c r="D18" s="333" t="s">
        <v>119</v>
      </c>
      <c r="E18" s="331" t="s">
        <v>120</v>
      </c>
      <c r="F18" s="333" t="s">
        <v>122</v>
      </c>
      <c r="G18" s="333" t="s">
        <v>565</v>
      </c>
      <c r="H18" s="139" t="s">
        <v>121</v>
      </c>
      <c r="I18" s="343">
        <v>2008</v>
      </c>
      <c r="J18" s="394" t="s">
        <v>123</v>
      </c>
      <c r="K18" s="332"/>
      <c r="L18" s="333" t="s">
        <v>712</v>
      </c>
      <c r="M18" s="341"/>
      <c r="N18" s="347"/>
      <c r="O18" s="399"/>
      <c r="P18" s="363"/>
      <c r="Q18" s="363"/>
      <c r="R18" s="399"/>
      <c r="S18" s="364"/>
      <c r="T18" s="363" t="s">
        <v>220</v>
      </c>
      <c r="U18" s="364" t="s">
        <v>540</v>
      </c>
      <c r="V18" s="364" t="s">
        <v>554</v>
      </c>
      <c r="W18" s="345" t="s">
        <v>540</v>
      </c>
      <c r="X18" s="345" t="s">
        <v>638</v>
      </c>
      <c r="Y18" s="409"/>
    </row>
    <row r="19" spans="1:25" ht="31.5" customHeight="1">
      <c r="A19" s="330"/>
      <c r="B19" s="401" t="s">
        <v>81</v>
      </c>
      <c r="C19" s="331" t="s">
        <v>366</v>
      </c>
      <c r="D19" s="333" t="s">
        <v>80</v>
      </c>
      <c r="E19" s="331" t="s">
        <v>83</v>
      </c>
      <c r="F19" s="333" t="s">
        <v>85</v>
      </c>
      <c r="G19" s="333"/>
      <c r="H19" s="139"/>
      <c r="I19" s="403">
        <v>1994</v>
      </c>
      <c r="J19" s="161" t="s">
        <v>713</v>
      </c>
      <c r="K19" s="332" t="s">
        <v>714</v>
      </c>
      <c r="L19" s="351"/>
      <c r="M19" s="341" t="s">
        <v>715</v>
      </c>
      <c r="N19" s="347"/>
      <c r="O19" s="399" t="s">
        <v>92</v>
      </c>
      <c r="P19" s="399"/>
      <c r="Q19" s="399"/>
      <c r="R19" s="399"/>
      <c r="S19" s="344"/>
      <c r="T19" s="399"/>
      <c r="U19" s="344"/>
      <c r="V19" s="344"/>
      <c r="W19" s="345"/>
      <c r="X19" s="345"/>
      <c r="Y19" s="409"/>
    </row>
    <row r="20" spans="1:25" ht="50.25" customHeight="1">
      <c r="A20" s="330"/>
      <c r="B20" s="401" t="s">
        <v>716</v>
      </c>
      <c r="C20" s="331" t="s">
        <v>366</v>
      </c>
      <c r="D20" s="333" t="s">
        <v>277</v>
      </c>
      <c r="E20" s="331" t="s">
        <v>354</v>
      </c>
      <c r="F20" s="333" t="s">
        <v>239</v>
      </c>
      <c r="G20" s="333" t="s">
        <v>409</v>
      </c>
      <c r="H20" s="139" t="s">
        <v>278</v>
      </c>
      <c r="I20" s="403" t="s">
        <v>717</v>
      </c>
      <c r="J20" s="392" t="s">
        <v>718</v>
      </c>
      <c r="K20" s="356"/>
      <c r="L20" s="365" t="s">
        <v>719</v>
      </c>
      <c r="M20" s="355" t="s">
        <v>720</v>
      </c>
      <c r="N20" s="335" t="s">
        <v>93</v>
      </c>
      <c r="O20" s="336" t="s">
        <v>93</v>
      </c>
      <c r="P20" s="336" t="s">
        <v>94</v>
      </c>
      <c r="Q20" s="362" t="s">
        <v>95</v>
      </c>
      <c r="R20" s="336" t="s">
        <v>93</v>
      </c>
      <c r="S20" s="361" t="s">
        <v>93</v>
      </c>
      <c r="T20" s="336" t="s">
        <v>118</v>
      </c>
      <c r="U20" s="362" t="s">
        <v>541</v>
      </c>
      <c r="V20" s="362"/>
      <c r="W20" s="345"/>
      <c r="X20" s="345"/>
      <c r="Y20" s="409"/>
    </row>
    <row r="21" spans="1:25" ht="34.5" customHeight="1">
      <c r="A21" s="330"/>
      <c r="B21" s="401" t="s">
        <v>255</v>
      </c>
      <c r="C21" s="331" t="s">
        <v>366</v>
      </c>
      <c r="D21" s="333" t="s">
        <v>279</v>
      </c>
      <c r="E21" s="332" t="s">
        <v>306</v>
      </c>
      <c r="F21" s="351" t="s">
        <v>246</v>
      </c>
      <c r="G21" s="351"/>
      <c r="H21" s="351"/>
      <c r="I21" s="343">
        <v>1996</v>
      </c>
      <c r="J21" s="161" t="s">
        <v>721</v>
      </c>
      <c r="K21" s="331" t="s">
        <v>722</v>
      </c>
      <c r="L21" s="333"/>
      <c r="M21" s="341" t="s">
        <v>723</v>
      </c>
      <c r="N21" s="347"/>
      <c r="O21" s="399"/>
      <c r="P21" s="399" t="s">
        <v>96</v>
      </c>
      <c r="Q21" s="399" t="s">
        <v>97</v>
      </c>
      <c r="R21" s="399"/>
      <c r="S21" s="344"/>
      <c r="T21" s="399"/>
      <c r="U21" s="344"/>
      <c r="V21" s="344"/>
      <c r="W21" s="345"/>
      <c r="X21" s="345"/>
      <c r="Y21" s="409"/>
    </row>
    <row r="22" spans="1:25" ht="56.25" customHeight="1">
      <c r="A22" s="330"/>
      <c r="B22" s="401" t="s">
        <v>724</v>
      </c>
      <c r="C22" s="331" t="s">
        <v>366</v>
      </c>
      <c r="D22" s="333" t="s">
        <v>280</v>
      </c>
      <c r="E22" s="331" t="s">
        <v>330</v>
      </c>
      <c r="F22" s="333" t="s">
        <v>242</v>
      </c>
      <c r="G22" s="333"/>
      <c r="H22" s="139" t="s">
        <v>281</v>
      </c>
      <c r="I22" s="343">
        <v>1993</v>
      </c>
      <c r="J22" s="161" t="s">
        <v>725</v>
      </c>
      <c r="K22" s="333"/>
      <c r="L22" s="333"/>
      <c r="M22" s="366" t="s">
        <v>726</v>
      </c>
      <c r="N22" s="347"/>
      <c r="O22" s="399" t="s">
        <v>90</v>
      </c>
      <c r="P22" s="399" t="s">
        <v>98</v>
      </c>
      <c r="Q22" s="399" t="s">
        <v>90</v>
      </c>
      <c r="R22" s="399" t="s">
        <v>90</v>
      </c>
      <c r="S22" s="344" t="s">
        <v>91</v>
      </c>
      <c r="T22" s="399"/>
      <c r="U22" s="344" t="s">
        <v>541</v>
      </c>
      <c r="V22" s="344" t="s">
        <v>584</v>
      </c>
      <c r="W22" s="345"/>
      <c r="X22" s="345" t="s">
        <v>640</v>
      </c>
      <c r="Y22" s="409"/>
    </row>
    <row r="23" spans="1:25" ht="119.25" customHeight="1">
      <c r="A23" s="330"/>
      <c r="B23" s="401" t="s">
        <v>250</v>
      </c>
      <c r="C23" s="331" t="s">
        <v>8</v>
      </c>
      <c r="D23" s="333" t="s">
        <v>282</v>
      </c>
      <c r="E23" s="332" t="s">
        <v>1</v>
      </c>
      <c r="F23" s="333" t="s">
        <v>283</v>
      </c>
      <c r="G23" s="333"/>
      <c r="H23" s="139"/>
      <c r="I23" s="343">
        <v>2006</v>
      </c>
      <c r="J23" s="393" t="s">
        <v>727</v>
      </c>
      <c r="K23" s="333"/>
      <c r="L23" s="333"/>
      <c r="M23" s="334"/>
      <c r="N23" s="347"/>
      <c r="O23" s="399"/>
      <c r="P23" s="399"/>
      <c r="Q23" s="344"/>
      <c r="R23" s="399"/>
      <c r="S23" s="353" t="s">
        <v>90</v>
      </c>
      <c r="T23" s="399"/>
      <c r="U23" s="344"/>
      <c r="V23" s="344"/>
      <c r="W23" s="345"/>
      <c r="X23" s="345"/>
      <c r="Y23" s="409"/>
    </row>
    <row r="24" spans="1:25" s="96" customFormat="1" ht="126.75" customHeight="1">
      <c r="A24" s="330"/>
      <c r="B24" s="401" t="s">
        <v>618</v>
      </c>
      <c r="C24" s="331" t="s">
        <v>621</v>
      </c>
      <c r="D24" s="333" t="s">
        <v>622</v>
      </c>
      <c r="E24" s="331" t="s">
        <v>626</v>
      </c>
      <c r="F24" s="333" t="s">
        <v>628</v>
      </c>
      <c r="G24" s="333"/>
      <c r="H24" s="139" t="s">
        <v>629</v>
      </c>
      <c r="I24" s="343">
        <v>2014</v>
      </c>
      <c r="J24" s="367" t="s">
        <v>728</v>
      </c>
      <c r="K24" s="356"/>
      <c r="L24" s="356"/>
      <c r="M24" s="368"/>
      <c r="N24" s="335"/>
      <c r="O24" s="336"/>
      <c r="P24" s="336"/>
      <c r="Q24" s="362"/>
      <c r="R24" s="336"/>
      <c r="S24" s="361"/>
      <c r="T24" s="336"/>
      <c r="U24" s="362"/>
      <c r="V24" s="362"/>
      <c r="W24" s="345"/>
      <c r="X24" s="345" t="s">
        <v>640</v>
      </c>
      <c r="Y24" s="409" t="s">
        <v>825</v>
      </c>
    </row>
    <row r="25" spans="1:25" ht="50.25" customHeight="1">
      <c r="A25" s="330"/>
      <c r="B25" s="401" t="s">
        <v>570</v>
      </c>
      <c r="C25" s="331" t="s">
        <v>510</v>
      </c>
      <c r="D25" s="333" t="s">
        <v>567</v>
      </c>
      <c r="E25" s="332" t="s">
        <v>568</v>
      </c>
      <c r="F25" s="333"/>
      <c r="G25" s="333"/>
      <c r="H25" s="139" t="s">
        <v>569</v>
      </c>
      <c r="I25" s="343">
        <v>2013</v>
      </c>
      <c r="J25" s="395" t="s">
        <v>729</v>
      </c>
      <c r="K25" s="356"/>
      <c r="L25" s="356"/>
      <c r="M25" s="355" t="s">
        <v>730</v>
      </c>
      <c r="N25" s="335"/>
      <c r="O25" s="336"/>
      <c r="P25" s="336"/>
      <c r="Q25" s="362"/>
      <c r="R25" s="336"/>
      <c r="S25" s="361"/>
      <c r="T25" s="336"/>
      <c r="U25" s="362"/>
      <c r="V25" s="362" t="s">
        <v>539</v>
      </c>
      <c r="W25" s="345"/>
      <c r="X25" s="345" t="s">
        <v>647</v>
      </c>
      <c r="Y25" s="409"/>
    </row>
    <row r="26" spans="1:25" s="96" customFormat="1" ht="56.25" customHeight="1">
      <c r="A26" s="330"/>
      <c r="B26" s="401" t="s">
        <v>620</v>
      </c>
      <c r="C26" s="331" t="s">
        <v>624</v>
      </c>
      <c r="D26" s="333" t="s">
        <v>623</v>
      </c>
      <c r="E26" s="331" t="s">
        <v>642</v>
      </c>
      <c r="F26" s="333" t="s">
        <v>731</v>
      </c>
      <c r="G26" s="333"/>
      <c r="H26" s="139" t="s">
        <v>641</v>
      </c>
      <c r="I26" s="343">
        <v>1995</v>
      </c>
      <c r="J26" s="369"/>
      <c r="K26" s="356"/>
      <c r="L26" s="356"/>
      <c r="M26" s="368"/>
      <c r="N26" s="335"/>
      <c r="O26" s="336"/>
      <c r="P26" s="336"/>
      <c r="Q26" s="362"/>
      <c r="R26" s="336"/>
      <c r="S26" s="361"/>
      <c r="T26" s="336"/>
      <c r="U26" s="362"/>
      <c r="V26" s="362" t="s">
        <v>650</v>
      </c>
      <c r="W26" s="345"/>
      <c r="X26" s="345" t="s">
        <v>638</v>
      </c>
      <c r="Y26" s="409"/>
    </row>
    <row r="27" spans="1:25" s="96" customFormat="1" ht="56.25" customHeight="1">
      <c r="A27" s="330"/>
      <c r="B27" s="401" t="s">
        <v>619</v>
      </c>
      <c r="C27" s="331" t="s">
        <v>621</v>
      </c>
      <c r="D27" s="333" t="s">
        <v>625</v>
      </c>
      <c r="E27" s="331" t="s">
        <v>627</v>
      </c>
      <c r="F27" s="333" t="s">
        <v>644</v>
      </c>
      <c r="G27" s="333"/>
      <c r="H27" s="139" t="s">
        <v>643</v>
      </c>
      <c r="I27" s="343">
        <v>2017</v>
      </c>
      <c r="J27" s="367" t="s">
        <v>732</v>
      </c>
      <c r="K27" s="356"/>
      <c r="L27" s="356"/>
      <c r="M27" s="368"/>
      <c r="N27" s="335"/>
      <c r="O27" s="336"/>
      <c r="P27" s="336"/>
      <c r="Q27" s="362"/>
      <c r="R27" s="336"/>
      <c r="S27" s="361"/>
      <c r="T27" s="336"/>
      <c r="U27" s="362"/>
      <c r="V27" s="362"/>
      <c r="W27" s="345"/>
      <c r="X27" s="345" t="s">
        <v>640</v>
      </c>
      <c r="Y27" s="409" t="s">
        <v>823</v>
      </c>
    </row>
    <row r="28" spans="1:25" ht="90.75" customHeight="1">
      <c r="A28" s="330"/>
      <c r="B28" s="401" t="s">
        <v>733</v>
      </c>
      <c r="C28" s="331" t="s">
        <v>366</v>
      </c>
      <c r="D28" s="333" t="s">
        <v>288</v>
      </c>
      <c r="E28" s="331" t="s">
        <v>303</v>
      </c>
      <c r="F28" s="333" t="s">
        <v>245</v>
      </c>
      <c r="G28" s="333"/>
      <c r="H28" s="333"/>
      <c r="I28" s="343" t="s">
        <v>289</v>
      </c>
      <c r="J28" s="369" t="s">
        <v>734</v>
      </c>
      <c r="K28" s="354" t="s">
        <v>735</v>
      </c>
      <c r="L28" s="354" t="s">
        <v>736</v>
      </c>
      <c r="M28" s="368"/>
      <c r="N28" s="335" t="s">
        <v>90</v>
      </c>
      <c r="O28" s="336"/>
      <c r="P28" s="336"/>
      <c r="Q28" s="362"/>
      <c r="R28" s="336"/>
      <c r="S28" s="361"/>
      <c r="T28" s="336"/>
      <c r="U28" s="362"/>
      <c r="V28" s="362"/>
      <c r="W28" s="345"/>
      <c r="X28" s="345"/>
      <c r="Y28" s="409"/>
    </row>
    <row r="29" spans="1:25" ht="46.5" customHeight="1">
      <c r="A29" s="330"/>
      <c r="B29" s="401" t="s">
        <v>737</v>
      </c>
      <c r="C29" s="331" t="s">
        <v>366</v>
      </c>
      <c r="D29" s="333" t="s">
        <v>290</v>
      </c>
      <c r="E29" s="331" t="s">
        <v>355</v>
      </c>
      <c r="F29" s="333" t="s">
        <v>238</v>
      </c>
      <c r="G29" s="333" t="s">
        <v>562</v>
      </c>
      <c r="H29" s="139" t="s">
        <v>291</v>
      </c>
      <c r="I29" s="343">
        <v>1989</v>
      </c>
      <c r="J29" s="369" t="s">
        <v>738</v>
      </c>
      <c r="K29" s="356"/>
      <c r="L29" s="356"/>
      <c r="M29" s="355"/>
      <c r="N29" s="335" t="s">
        <v>99</v>
      </c>
      <c r="O29" s="336" t="s">
        <v>99</v>
      </c>
      <c r="P29" s="336" t="s">
        <v>99</v>
      </c>
      <c r="Q29" s="362" t="s">
        <v>99</v>
      </c>
      <c r="R29" s="336" t="s">
        <v>99</v>
      </c>
      <c r="S29" s="361" t="s">
        <v>99</v>
      </c>
      <c r="T29" s="336" t="s">
        <v>118</v>
      </c>
      <c r="U29" s="362" t="s">
        <v>540</v>
      </c>
      <c r="V29" s="362" t="s">
        <v>539</v>
      </c>
      <c r="W29" s="345" t="s">
        <v>554</v>
      </c>
      <c r="X29" s="345" t="s">
        <v>637</v>
      </c>
      <c r="Y29" s="409" t="s">
        <v>824</v>
      </c>
    </row>
    <row r="30" spans="1:25" ht="54" customHeight="1">
      <c r="A30" s="330"/>
      <c r="B30" s="401" t="s">
        <v>516</v>
      </c>
      <c r="C30" s="331" t="s">
        <v>571</v>
      </c>
      <c r="D30" s="333"/>
      <c r="E30" s="331"/>
      <c r="F30" s="333"/>
      <c r="G30" s="333"/>
      <c r="H30" s="139"/>
      <c r="I30" s="343">
        <v>2014</v>
      </c>
      <c r="J30" s="369"/>
      <c r="K30" s="356"/>
      <c r="L30" s="356"/>
      <c r="M30" s="355" t="s">
        <v>739</v>
      </c>
      <c r="N30" s="335"/>
      <c r="O30" s="336"/>
      <c r="P30" s="336"/>
      <c r="Q30" s="362"/>
      <c r="R30" s="336"/>
      <c r="S30" s="361"/>
      <c r="T30" s="336"/>
      <c r="U30" s="362"/>
      <c r="V30" s="362" t="s">
        <v>554</v>
      </c>
      <c r="W30" s="345"/>
      <c r="X30" s="345"/>
      <c r="Y30" s="409"/>
    </row>
    <row r="31" spans="1:25" s="96" customFormat="1" ht="54" customHeight="1">
      <c r="A31" s="330"/>
      <c r="B31" s="401" t="s">
        <v>636</v>
      </c>
      <c r="C31" s="331" t="s">
        <v>740</v>
      </c>
      <c r="D31" s="333"/>
      <c r="E31" s="331"/>
      <c r="F31" s="333"/>
      <c r="G31" s="333"/>
      <c r="H31" s="139"/>
      <c r="I31" s="343">
        <v>2018</v>
      </c>
      <c r="J31" s="369"/>
      <c r="K31" s="356"/>
      <c r="L31" s="356"/>
      <c r="M31" s="355"/>
      <c r="N31" s="335"/>
      <c r="O31" s="336"/>
      <c r="P31" s="336"/>
      <c r="Q31" s="362"/>
      <c r="R31" s="336"/>
      <c r="S31" s="361"/>
      <c r="T31" s="336"/>
      <c r="U31" s="362"/>
      <c r="V31" s="362"/>
      <c r="W31" s="345"/>
      <c r="X31" s="345" t="s">
        <v>638</v>
      </c>
      <c r="Y31" s="409" t="s">
        <v>823</v>
      </c>
    </row>
    <row r="32" spans="1:25" ht="54" customHeight="1">
      <c r="A32" s="330"/>
      <c r="B32" s="404" t="s">
        <v>741</v>
      </c>
      <c r="C32" s="331" t="s">
        <v>366</v>
      </c>
      <c r="D32" s="351" t="s">
        <v>284</v>
      </c>
      <c r="E32" s="331" t="s">
        <v>285</v>
      </c>
      <c r="F32" s="333" t="s">
        <v>286</v>
      </c>
      <c r="G32" s="333"/>
      <c r="H32" s="139" t="s">
        <v>287</v>
      </c>
      <c r="I32" s="343">
        <v>1989</v>
      </c>
      <c r="J32" s="350" t="s">
        <v>742</v>
      </c>
      <c r="K32" s="333"/>
      <c r="L32" s="331" t="s">
        <v>743</v>
      </c>
      <c r="M32" s="341" t="s">
        <v>744</v>
      </c>
      <c r="N32" s="347" t="s">
        <v>90</v>
      </c>
      <c r="O32" s="399" t="s">
        <v>90</v>
      </c>
      <c r="P32" s="399" t="s">
        <v>90</v>
      </c>
      <c r="Q32" s="399" t="s">
        <v>91</v>
      </c>
      <c r="R32" s="399"/>
      <c r="S32" s="344" t="s">
        <v>91</v>
      </c>
      <c r="T32" s="399"/>
      <c r="U32" s="344" t="s">
        <v>541</v>
      </c>
      <c r="V32" s="344" t="s">
        <v>584</v>
      </c>
      <c r="W32" s="345"/>
      <c r="X32" s="345"/>
      <c r="Y32" s="409"/>
    </row>
    <row r="33" spans="1:25" ht="36" customHeight="1">
      <c r="A33" s="330"/>
      <c r="B33" s="401" t="s">
        <v>251</v>
      </c>
      <c r="C33" s="331" t="s">
        <v>366</v>
      </c>
      <c r="D33" s="333" t="s">
        <v>232</v>
      </c>
      <c r="E33" s="331" t="s">
        <v>19</v>
      </c>
      <c r="F33" s="333" t="s">
        <v>292</v>
      </c>
      <c r="G33" s="333"/>
      <c r="H33" s="139" t="s">
        <v>293</v>
      </c>
      <c r="I33" s="343" t="s">
        <v>294</v>
      </c>
      <c r="J33" s="369" t="s">
        <v>745</v>
      </c>
      <c r="K33" s="356"/>
      <c r="L33" s="354" t="s">
        <v>746</v>
      </c>
      <c r="M33" s="357" t="s">
        <v>747</v>
      </c>
      <c r="N33" s="335"/>
      <c r="O33" s="336" t="s">
        <v>90</v>
      </c>
      <c r="P33" s="336" t="s">
        <v>90</v>
      </c>
      <c r="Q33" s="336" t="s">
        <v>90</v>
      </c>
      <c r="R33" s="336" t="s">
        <v>90</v>
      </c>
      <c r="S33" s="362" t="s">
        <v>90</v>
      </c>
      <c r="T33" s="336" t="s">
        <v>116</v>
      </c>
      <c r="U33" s="362" t="s">
        <v>541</v>
      </c>
      <c r="V33" s="362" t="s">
        <v>559</v>
      </c>
      <c r="W33" s="345"/>
      <c r="X33" s="345" t="s">
        <v>640</v>
      </c>
      <c r="Y33" s="409" t="s">
        <v>825</v>
      </c>
    </row>
    <row r="34" spans="1:25" ht="54" customHeight="1">
      <c r="A34" s="330"/>
      <c r="B34" s="401" t="s">
        <v>555</v>
      </c>
      <c r="C34" s="331" t="s">
        <v>510</v>
      </c>
      <c r="D34" s="333" t="s">
        <v>556</v>
      </c>
      <c r="E34" s="331" t="s">
        <v>549</v>
      </c>
      <c r="F34" s="333"/>
      <c r="G34" s="333" t="s">
        <v>564</v>
      </c>
      <c r="H34" s="139" t="s">
        <v>557</v>
      </c>
      <c r="I34" s="343">
        <v>2013</v>
      </c>
      <c r="J34" s="369" t="s">
        <v>748</v>
      </c>
      <c r="K34" s="356"/>
      <c r="L34" s="354"/>
      <c r="M34" s="357" t="s">
        <v>749</v>
      </c>
      <c r="N34" s="335"/>
      <c r="O34" s="336"/>
      <c r="P34" s="336"/>
      <c r="Q34" s="336"/>
      <c r="R34" s="336"/>
      <c r="S34" s="362"/>
      <c r="T34" s="336"/>
      <c r="U34" s="362"/>
      <c r="V34" s="362" t="s">
        <v>552</v>
      </c>
      <c r="W34" s="345" t="s">
        <v>552</v>
      </c>
      <c r="X34" s="345" t="s">
        <v>637</v>
      </c>
      <c r="Y34" s="409" t="s">
        <v>824</v>
      </c>
    </row>
    <row r="35" spans="1:25" ht="64.5" customHeight="1">
      <c r="A35" s="330"/>
      <c r="B35" s="401" t="s">
        <v>128</v>
      </c>
      <c r="C35" s="331" t="s">
        <v>366</v>
      </c>
      <c r="D35" s="333" t="s">
        <v>295</v>
      </c>
      <c r="E35" s="331" t="s">
        <v>319</v>
      </c>
      <c r="F35" s="333" t="s">
        <v>244</v>
      </c>
      <c r="G35" s="333"/>
      <c r="H35" s="139" t="s">
        <v>296</v>
      </c>
      <c r="I35" s="343">
        <v>1994</v>
      </c>
      <c r="J35" s="396" t="s">
        <v>750</v>
      </c>
      <c r="K35" s="333"/>
      <c r="L35" s="333"/>
      <c r="M35" s="341" t="s">
        <v>751</v>
      </c>
      <c r="N35" s="347"/>
      <c r="O35" s="399"/>
      <c r="P35" s="399"/>
      <c r="Q35" s="399" t="s">
        <v>73</v>
      </c>
      <c r="R35" s="399"/>
      <c r="S35" s="344" t="s">
        <v>100</v>
      </c>
      <c r="T35" s="399"/>
      <c r="U35" s="344" t="s">
        <v>541</v>
      </c>
      <c r="V35" s="344"/>
      <c r="W35" s="345"/>
      <c r="X35" s="345"/>
      <c r="Y35" s="409"/>
    </row>
    <row r="36" spans="1:25" ht="82.5" customHeight="1">
      <c r="A36" s="330"/>
      <c r="B36" s="401" t="s">
        <v>752</v>
      </c>
      <c r="C36" s="331" t="s">
        <v>366</v>
      </c>
      <c r="D36" s="333" t="s">
        <v>230</v>
      </c>
      <c r="E36" s="331" t="s">
        <v>18</v>
      </c>
      <c r="F36" s="333" t="s">
        <v>231</v>
      </c>
      <c r="G36" s="405" t="s">
        <v>410</v>
      </c>
      <c r="H36" s="139" t="s">
        <v>297</v>
      </c>
      <c r="I36" s="403">
        <v>1988</v>
      </c>
      <c r="J36" s="350" t="s">
        <v>753</v>
      </c>
      <c r="K36" s="333" t="s">
        <v>754</v>
      </c>
      <c r="L36" s="333"/>
      <c r="M36" s="346" t="s">
        <v>755</v>
      </c>
      <c r="N36" s="347" t="s">
        <v>98</v>
      </c>
      <c r="O36" s="399" t="s">
        <v>98</v>
      </c>
      <c r="P36" s="399" t="s">
        <v>98</v>
      </c>
      <c r="Q36" s="399" t="s">
        <v>98</v>
      </c>
      <c r="R36" s="399" t="s">
        <v>98</v>
      </c>
      <c r="S36" s="344" t="s">
        <v>98</v>
      </c>
      <c r="T36" s="399" t="s">
        <v>116</v>
      </c>
      <c r="U36" s="344" t="s">
        <v>542</v>
      </c>
      <c r="V36" s="344"/>
      <c r="W36" s="345"/>
      <c r="X36" s="345"/>
      <c r="Y36" s="409"/>
    </row>
    <row r="37" spans="1:25" ht="35.25" customHeight="1">
      <c r="A37" s="330"/>
      <c r="B37" s="401" t="s">
        <v>252</v>
      </c>
      <c r="C37" s="331" t="s">
        <v>366</v>
      </c>
      <c r="D37" s="333" t="s">
        <v>298</v>
      </c>
      <c r="E37" s="331" t="s">
        <v>30</v>
      </c>
      <c r="F37" s="333" t="s">
        <v>299</v>
      </c>
      <c r="G37" s="333"/>
      <c r="H37" s="139"/>
      <c r="I37" s="403" t="s">
        <v>300</v>
      </c>
      <c r="J37" s="397" t="s">
        <v>756</v>
      </c>
      <c r="K37" s="370"/>
      <c r="L37" s="370"/>
      <c r="M37" s="371" t="s">
        <v>757</v>
      </c>
      <c r="N37" s="372" t="s">
        <v>94</v>
      </c>
      <c r="O37" s="373"/>
      <c r="P37" s="373"/>
      <c r="Q37" s="373"/>
      <c r="R37" s="373"/>
      <c r="S37" s="374"/>
      <c r="T37" s="373"/>
      <c r="U37" s="374"/>
      <c r="V37" s="374"/>
      <c r="W37" s="345"/>
      <c r="X37" s="345"/>
      <c r="Y37" s="409"/>
    </row>
    <row r="38" spans="1:25" ht="121.5" customHeight="1" thickBot="1">
      <c r="A38" s="330"/>
      <c r="B38" s="401" t="s">
        <v>363</v>
      </c>
      <c r="C38" s="331" t="s">
        <v>366</v>
      </c>
      <c r="D38" s="333" t="s">
        <v>79</v>
      </c>
      <c r="E38" s="331" t="s">
        <v>82</v>
      </c>
      <c r="F38" s="333" t="s">
        <v>84</v>
      </c>
      <c r="G38" s="333"/>
      <c r="H38" s="139" t="s">
        <v>124</v>
      </c>
      <c r="I38" s="343">
        <v>1989</v>
      </c>
      <c r="J38" s="398" t="s">
        <v>256</v>
      </c>
      <c r="K38" s="375" t="s">
        <v>758</v>
      </c>
      <c r="L38" s="376"/>
      <c r="M38" s="377" t="s">
        <v>759</v>
      </c>
      <c r="N38" s="378" t="s">
        <v>90</v>
      </c>
      <c r="O38" s="379"/>
      <c r="P38" s="379" t="s">
        <v>90</v>
      </c>
      <c r="Q38" s="379" t="s">
        <v>91</v>
      </c>
      <c r="R38" s="379"/>
      <c r="S38" s="380" t="s">
        <v>91</v>
      </c>
      <c r="T38" s="379"/>
      <c r="U38" s="380" t="s">
        <v>543</v>
      </c>
      <c r="V38" s="380"/>
      <c r="W38" s="381"/>
      <c r="X38" s="381"/>
      <c r="Y38" s="410"/>
    </row>
    <row r="39" spans="1:25">
      <c r="A39" s="25"/>
      <c r="B39" s="2"/>
      <c r="C39" s="2"/>
      <c r="D39" s="2"/>
      <c r="E39" s="2"/>
      <c r="F39" s="2"/>
      <c r="G39" s="2"/>
      <c r="H39" s="2"/>
      <c r="I39" s="18"/>
      <c r="J39" s="2"/>
      <c r="K39" s="2"/>
      <c r="L39" s="19"/>
      <c r="M39" s="2"/>
      <c r="N39" s="2"/>
      <c r="O39" s="2"/>
      <c r="P39" s="2"/>
      <c r="Q39" s="2"/>
      <c r="R39" s="2"/>
      <c r="S39" s="2"/>
      <c r="T39" s="2"/>
      <c r="U39" s="2"/>
      <c r="V39" s="2"/>
    </row>
    <row r="40" spans="1:25">
      <c r="A40" s="69"/>
      <c r="B40" s="2"/>
      <c r="C40" s="2"/>
      <c r="D40" s="2"/>
      <c r="E40" s="2"/>
      <c r="F40" s="2"/>
      <c r="G40" s="2"/>
      <c r="H40" s="2"/>
      <c r="I40" s="18"/>
      <c r="J40" s="2"/>
      <c r="K40" s="2"/>
      <c r="L40" s="19"/>
      <c r="M40" s="2"/>
      <c r="N40" s="2"/>
      <c r="O40" s="2"/>
      <c r="P40" s="2"/>
      <c r="Q40" s="2"/>
      <c r="R40" s="2"/>
      <c r="S40" s="2"/>
      <c r="T40" s="2"/>
      <c r="U40" s="2"/>
      <c r="V40" s="2"/>
    </row>
    <row r="41" spans="1:25">
      <c r="N41" s="70"/>
      <c r="O41" s="70"/>
      <c r="P41" s="70"/>
      <c r="Q41" s="70"/>
      <c r="R41" s="70"/>
      <c r="S41" s="70"/>
      <c r="T41" s="70"/>
      <c r="U41" s="70"/>
      <c r="V41" s="70"/>
    </row>
  </sheetData>
  <mergeCells count="10">
    <mergeCell ref="G3:G4"/>
    <mergeCell ref="H3:H4"/>
    <mergeCell ref="J3:M3"/>
    <mergeCell ref="I3:I4"/>
    <mergeCell ref="N3:Y3"/>
    <mergeCell ref="B3:B4"/>
    <mergeCell ref="D3:D4"/>
    <mergeCell ref="E3:E4"/>
    <mergeCell ref="F3:F4"/>
    <mergeCell ref="C3:C4"/>
  </mergeCells>
  <phoneticPr fontId="3"/>
  <pageMargins left="0.31496062992125984" right="0.19685039370078741" top="0.43307086614173229" bottom="0.31496062992125984" header="0.31496062992125984" footer="0.19685039370078741"/>
  <pageSetup paperSize="9" scale="4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heetViews>
  <sheetFormatPr baseColWidth="10" defaultColWidth="9" defaultRowHeight="14"/>
  <cols>
    <col min="1" max="1" width="9" style="61"/>
    <col min="2" max="2" width="19" style="61" customWidth="1"/>
    <col min="3" max="3" width="20.6640625" style="61" customWidth="1"/>
    <col min="4" max="4" width="17" style="61" customWidth="1"/>
    <col min="5" max="5" width="37.83203125" style="61" customWidth="1"/>
    <col min="6" max="6" width="27" style="61" customWidth="1"/>
    <col min="7" max="16384" width="9" style="53"/>
  </cols>
  <sheetData>
    <row r="1" spans="1:6">
      <c r="A1" s="61" t="s">
        <v>433</v>
      </c>
    </row>
    <row r="3" spans="1:6" ht="30">
      <c r="B3" s="54" t="s">
        <v>434</v>
      </c>
      <c r="C3" s="54" t="s">
        <v>435</v>
      </c>
      <c r="D3" s="62" t="s">
        <v>436</v>
      </c>
      <c r="E3" s="63" t="s">
        <v>437</v>
      </c>
      <c r="F3" s="56" t="s">
        <v>438</v>
      </c>
    </row>
    <row r="4" spans="1:6" ht="16.5" customHeight="1">
      <c r="B4" s="56" t="s">
        <v>429</v>
      </c>
      <c r="C4" s="56" t="s">
        <v>439</v>
      </c>
      <c r="D4" s="59" t="s">
        <v>428</v>
      </c>
      <c r="E4" s="56" t="s">
        <v>425</v>
      </c>
      <c r="F4" s="63"/>
    </row>
    <row r="5" spans="1:6" ht="16.5" customHeight="1">
      <c r="B5" s="56" t="s">
        <v>427</v>
      </c>
      <c r="C5" s="56" t="s">
        <v>440</v>
      </c>
      <c r="D5" s="59" t="s">
        <v>426</v>
      </c>
      <c r="E5" s="56" t="s">
        <v>425</v>
      </c>
      <c r="F5" s="63"/>
    </row>
    <row r="6" spans="1:6" ht="16.5" customHeight="1">
      <c r="B6" s="56" t="s">
        <v>424</v>
      </c>
      <c r="C6" s="56" t="s">
        <v>441</v>
      </c>
      <c r="D6" s="58" t="s">
        <v>423</v>
      </c>
      <c r="E6" s="55" t="s">
        <v>418</v>
      </c>
      <c r="F6" s="63"/>
    </row>
    <row r="7" spans="1:6" ht="17.25" customHeight="1">
      <c r="B7" s="56" t="s">
        <v>413</v>
      </c>
      <c r="C7" s="56" t="s">
        <v>442</v>
      </c>
      <c r="D7" s="58" t="s">
        <v>422</v>
      </c>
      <c r="E7" s="56" t="s">
        <v>421</v>
      </c>
      <c r="F7" s="63"/>
    </row>
    <row r="8" spans="1:6" ht="16.5" customHeight="1">
      <c r="B8" s="56" t="s">
        <v>420</v>
      </c>
      <c r="C8" s="56" t="s">
        <v>443</v>
      </c>
      <c r="D8" s="58" t="s">
        <v>419</v>
      </c>
      <c r="E8" s="55" t="s">
        <v>418</v>
      </c>
      <c r="F8" s="63" t="s">
        <v>444</v>
      </c>
    </row>
    <row r="9" spans="1:6" ht="33" customHeight="1">
      <c r="B9" s="56" t="s">
        <v>417</v>
      </c>
      <c r="C9" s="56" t="s">
        <v>445</v>
      </c>
      <c r="D9" s="60" t="s">
        <v>416</v>
      </c>
      <c r="E9" s="57" t="s">
        <v>448</v>
      </c>
      <c r="F9" s="63" t="s">
        <v>447</v>
      </c>
    </row>
    <row r="10" spans="1:6" ht="16.5" customHeight="1">
      <c r="B10" s="56" t="s">
        <v>430</v>
      </c>
      <c r="C10" s="56" t="s">
        <v>446</v>
      </c>
      <c r="D10" s="56" t="s">
        <v>415</v>
      </c>
      <c r="E10" s="55" t="s">
        <v>414</v>
      </c>
      <c r="F10" s="63" t="s">
        <v>444</v>
      </c>
    </row>
    <row r="11" spans="1:6" ht="16.5" customHeight="1">
      <c r="B11" s="54" t="s">
        <v>413</v>
      </c>
      <c r="C11" s="64" t="s">
        <v>442</v>
      </c>
      <c r="D11" s="54" t="s">
        <v>412</v>
      </c>
      <c r="E11" s="54" t="s">
        <v>432</v>
      </c>
      <c r="F11" s="54"/>
    </row>
  </sheetData>
  <phoneticPr fontId="3"/>
  <pageMargins left="0.78700000000000003" right="0.78700000000000003" top="0.98399999999999999" bottom="0.98399999999999999"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2"/>
  <sheetViews>
    <sheetView topLeftCell="A34" zoomScale="75" zoomScaleNormal="75" workbookViewId="0">
      <selection activeCell="B63" sqref="B63"/>
    </sheetView>
  </sheetViews>
  <sheetFormatPr baseColWidth="10" defaultColWidth="13" defaultRowHeight="14"/>
  <cols>
    <col min="1" max="1" width="32.6640625" style="99" customWidth="1"/>
    <col min="2" max="2" width="136.33203125" style="99" customWidth="1"/>
    <col min="3" max="16384" width="13" style="99"/>
  </cols>
  <sheetData>
    <row r="1" spans="1:3">
      <c r="A1" s="382" t="s">
        <v>32</v>
      </c>
      <c r="B1" s="383"/>
      <c r="C1" s="118"/>
    </row>
    <row r="2" spans="1:3">
      <c r="A2" s="118"/>
      <c r="B2" s="118"/>
      <c r="C2" s="118"/>
    </row>
    <row r="3" spans="1:3">
      <c r="A3" s="384" t="s">
        <v>33</v>
      </c>
      <c r="B3" s="383"/>
      <c r="C3" s="118"/>
    </row>
    <row r="4" spans="1:3">
      <c r="A4" s="384" t="s">
        <v>22</v>
      </c>
      <c r="B4" s="383"/>
      <c r="C4" s="118"/>
    </row>
    <row r="5" spans="1:3">
      <c r="A5" s="101" t="s">
        <v>760</v>
      </c>
      <c r="B5" s="385" t="s">
        <v>761</v>
      </c>
      <c r="C5" s="101"/>
    </row>
    <row r="6" spans="1:3">
      <c r="A6" s="386"/>
      <c r="B6" s="386" t="s">
        <v>762</v>
      </c>
      <c r="C6" s="101"/>
    </row>
    <row r="7" spans="1:3">
      <c r="A7" s="386"/>
      <c r="B7" s="386" t="s">
        <v>763</v>
      </c>
    </row>
    <row r="8" spans="1:3">
      <c r="A8" s="101" t="s">
        <v>764</v>
      </c>
      <c r="B8" s="385" t="s">
        <v>765</v>
      </c>
      <c r="C8" s="101"/>
    </row>
    <row r="9" spans="1:3">
      <c r="A9" s="386"/>
      <c r="B9" s="386" t="s">
        <v>766</v>
      </c>
    </row>
    <row r="10" spans="1:3">
      <c r="A10" s="101" t="s">
        <v>767</v>
      </c>
      <c r="B10" s="385" t="s">
        <v>768</v>
      </c>
      <c r="C10" s="101"/>
    </row>
    <row r="11" spans="1:3">
      <c r="A11" s="386"/>
      <c r="B11" s="386" t="s">
        <v>769</v>
      </c>
      <c r="C11" s="101"/>
    </row>
    <row r="12" spans="1:3">
      <c r="A12" s="386"/>
      <c r="B12" s="386" t="s">
        <v>770</v>
      </c>
    </row>
    <row r="13" spans="1:3">
      <c r="A13" s="101" t="s">
        <v>771</v>
      </c>
      <c r="B13" s="385" t="s">
        <v>772</v>
      </c>
      <c r="C13" s="101"/>
    </row>
    <row r="14" spans="1:3">
      <c r="A14" s="386"/>
      <c r="B14" s="386" t="s">
        <v>773</v>
      </c>
      <c r="C14" s="101"/>
    </row>
    <row r="15" spans="1:3">
      <c r="A15" s="386"/>
      <c r="B15" s="386" t="s">
        <v>774</v>
      </c>
    </row>
    <row r="16" spans="1:3">
      <c r="A16" s="101" t="s">
        <v>775</v>
      </c>
      <c r="B16" s="385" t="s">
        <v>776</v>
      </c>
      <c r="C16" s="101"/>
    </row>
    <row r="17" spans="1:3">
      <c r="A17" s="386"/>
      <c r="B17" s="386" t="s">
        <v>777</v>
      </c>
      <c r="C17" s="386"/>
    </row>
    <row r="18" spans="1:3">
      <c r="A18" s="386"/>
      <c r="B18" s="386" t="s">
        <v>778</v>
      </c>
    </row>
    <row r="19" spans="1:3">
      <c r="A19" s="386" t="s">
        <v>779</v>
      </c>
      <c r="B19" s="386" t="s">
        <v>780</v>
      </c>
    </row>
    <row r="20" spans="1:3">
      <c r="A20" s="101" t="s">
        <v>407</v>
      </c>
      <c r="B20" s="118" t="s">
        <v>781</v>
      </c>
    </row>
    <row r="21" spans="1:3">
      <c r="A21" s="387"/>
      <c r="B21" s="386" t="s">
        <v>782</v>
      </c>
    </row>
    <row r="22" spans="1:3">
      <c r="A22" s="387"/>
      <c r="B22" s="118" t="s">
        <v>783</v>
      </c>
    </row>
    <row r="23" spans="1:3">
      <c r="A23" s="387" t="s">
        <v>784</v>
      </c>
      <c r="B23" s="118" t="s">
        <v>785</v>
      </c>
    </row>
    <row r="24" spans="1:3">
      <c r="A24" s="387"/>
      <c r="B24" s="118" t="s">
        <v>786</v>
      </c>
    </row>
    <row r="25" spans="1:3">
      <c r="A25" s="387" t="s">
        <v>787</v>
      </c>
      <c r="B25" s="386" t="s">
        <v>788</v>
      </c>
    </row>
    <row r="26" spans="1:3">
      <c r="A26" s="387"/>
      <c r="B26" s="118" t="s">
        <v>789</v>
      </c>
    </row>
    <row r="27" spans="1:3">
      <c r="A27" s="387"/>
      <c r="B27" s="118" t="s">
        <v>790</v>
      </c>
    </row>
    <row r="28" spans="1:3" ht="32.25" customHeight="1">
      <c r="A28" s="483" t="s">
        <v>791</v>
      </c>
      <c r="B28" s="483"/>
      <c r="C28" s="387"/>
    </row>
    <row r="29" spans="1:3">
      <c r="A29" s="386"/>
      <c r="B29" s="386"/>
      <c r="C29" s="118"/>
    </row>
    <row r="30" spans="1:3">
      <c r="A30" s="101" t="s">
        <v>11</v>
      </c>
      <c r="B30" s="386"/>
      <c r="C30" s="118"/>
    </row>
    <row r="31" spans="1:3">
      <c r="A31" s="101" t="s">
        <v>792</v>
      </c>
      <c r="B31" s="386" t="s">
        <v>65</v>
      </c>
      <c r="C31" s="118"/>
    </row>
    <row r="32" spans="1:3">
      <c r="A32" s="101" t="s">
        <v>793</v>
      </c>
      <c r="B32" s="386" t="s">
        <v>66</v>
      </c>
      <c r="C32" s="118"/>
    </row>
    <row r="33" spans="1:4" ht="30" customHeight="1">
      <c r="A33" s="388" t="s">
        <v>794</v>
      </c>
      <c r="B33" s="101" t="s">
        <v>12</v>
      </c>
      <c r="C33" s="118"/>
    </row>
    <row r="34" spans="1:4">
      <c r="A34" s="386"/>
      <c r="B34" s="386"/>
      <c r="C34" s="118"/>
    </row>
    <row r="35" spans="1:4">
      <c r="A35" s="382" t="s">
        <v>21</v>
      </c>
      <c r="B35" s="386"/>
      <c r="C35" s="118"/>
    </row>
    <row r="36" spans="1:4">
      <c r="A36" s="101" t="s">
        <v>795</v>
      </c>
      <c r="B36" s="385" t="s">
        <v>796</v>
      </c>
      <c r="C36" s="101"/>
    </row>
    <row r="37" spans="1:4">
      <c r="A37" s="386"/>
      <c r="B37" s="386" t="s">
        <v>797</v>
      </c>
      <c r="C37" s="118"/>
    </row>
    <row r="38" spans="1:4">
      <c r="A38" s="386" t="s">
        <v>798</v>
      </c>
      <c r="B38" s="386" t="s">
        <v>799</v>
      </c>
      <c r="C38" s="118"/>
    </row>
    <row r="39" spans="1:4">
      <c r="A39" s="101" t="s">
        <v>407</v>
      </c>
      <c r="B39" s="386" t="s">
        <v>800</v>
      </c>
      <c r="C39" s="118"/>
    </row>
    <row r="40" spans="1:4">
      <c r="A40" s="101" t="s">
        <v>801</v>
      </c>
      <c r="B40" s="386" t="s">
        <v>802</v>
      </c>
      <c r="C40" s="118"/>
    </row>
    <row r="41" spans="1:4">
      <c r="A41" s="101"/>
      <c r="B41" s="386" t="s">
        <v>803</v>
      </c>
      <c r="C41" s="118"/>
    </row>
    <row r="42" spans="1:4" ht="18">
      <c r="A42" s="485" t="s">
        <v>826</v>
      </c>
      <c r="B42" s="521" t="s">
        <v>828</v>
      </c>
      <c r="C42" s="118"/>
    </row>
    <row r="43" spans="1:4">
      <c r="A43" s="485"/>
      <c r="B43" s="521" t="s">
        <v>827</v>
      </c>
      <c r="C43" s="118"/>
    </row>
    <row r="44" spans="1:4">
      <c r="A44" s="118"/>
      <c r="C44" s="118"/>
      <c r="D44" s="118"/>
    </row>
    <row r="45" spans="1:4">
      <c r="A45" s="384" t="s">
        <v>34</v>
      </c>
      <c r="B45" s="383"/>
      <c r="C45" s="118"/>
    </row>
    <row r="46" spans="1:4">
      <c r="A46" s="99" t="s">
        <v>3</v>
      </c>
      <c r="B46" s="118" t="s">
        <v>25</v>
      </c>
      <c r="C46" s="118"/>
    </row>
    <row r="47" spans="1:4">
      <c r="A47" s="99" t="s">
        <v>4</v>
      </c>
      <c r="B47" s="99" t="s">
        <v>5</v>
      </c>
      <c r="C47" s="118"/>
    </row>
    <row r="48" spans="1:4">
      <c r="A48" s="99" t="s">
        <v>10</v>
      </c>
      <c r="B48" s="118"/>
      <c r="C48" s="118"/>
    </row>
    <row r="49" spans="1:3">
      <c r="A49" s="99" t="s">
        <v>804</v>
      </c>
      <c r="B49" s="118" t="s">
        <v>23</v>
      </c>
      <c r="C49" s="118"/>
    </row>
    <row r="50" spans="1:3">
      <c r="A50" s="99" t="s">
        <v>805</v>
      </c>
      <c r="B50" s="118" t="s">
        <v>24</v>
      </c>
      <c r="C50" s="118"/>
    </row>
    <row r="51" spans="1:3">
      <c r="A51" s="99" t="s">
        <v>806</v>
      </c>
      <c r="B51" s="118" t="s">
        <v>26</v>
      </c>
      <c r="C51" s="118"/>
    </row>
    <row r="52" spans="1:3">
      <c r="A52" s="118"/>
      <c r="B52" s="389" t="s">
        <v>807</v>
      </c>
      <c r="C52" s="118"/>
    </row>
    <row r="53" spans="1:3">
      <c r="A53" s="99" t="s">
        <v>808</v>
      </c>
      <c r="B53" s="118" t="s">
        <v>27</v>
      </c>
    </row>
    <row r="54" spans="1:3">
      <c r="A54" s="118"/>
      <c r="B54" s="389" t="s">
        <v>809</v>
      </c>
    </row>
    <row r="55" spans="1:3">
      <c r="A55" s="99" t="s">
        <v>810</v>
      </c>
      <c r="B55" s="118" t="s">
        <v>28</v>
      </c>
    </row>
    <row r="56" spans="1:3">
      <c r="A56" s="99" t="s">
        <v>811</v>
      </c>
      <c r="B56" s="118" t="s">
        <v>125</v>
      </c>
    </row>
    <row r="57" spans="1:3">
      <c r="A57" s="99" t="s">
        <v>812</v>
      </c>
      <c r="B57" s="118" t="s">
        <v>587</v>
      </c>
    </row>
    <row r="58" spans="1:3">
      <c r="A58" s="101" t="s">
        <v>813</v>
      </c>
      <c r="B58" s="118" t="s">
        <v>645</v>
      </c>
    </row>
    <row r="59" spans="1:3">
      <c r="A59" s="118"/>
    </row>
    <row r="60" spans="1:3">
      <c r="A60" s="390" t="s">
        <v>411</v>
      </c>
    </row>
    <row r="61" spans="1:3">
      <c r="A61" s="118"/>
      <c r="B61" s="118" t="s">
        <v>814</v>
      </c>
    </row>
    <row r="62" spans="1:3">
      <c r="B62" s="99" t="s">
        <v>12</v>
      </c>
    </row>
  </sheetData>
  <mergeCells count="1">
    <mergeCell ref="A28:B28"/>
  </mergeCells>
  <phoneticPr fontId="3"/>
  <pageMargins left="0.24" right="0.28000000000000003" top="0.21" bottom="0.22" header="0.14000000000000001" footer="0.13"/>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国会選挙結果</vt:lpstr>
      <vt:lpstr>欧州議会選挙結果</vt:lpstr>
      <vt:lpstr>選挙制度</vt:lpstr>
      <vt:lpstr>主要政党</vt:lpstr>
      <vt:lpstr>政権構成</vt:lpstr>
      <vt:lpstr>出典</vt:lpstr>
      <vt:lpstr>国会選挙結果!Print_Area</vt:lpstr>
      <vt:lpstr>主要政党!Print_Area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HIRATA Takeshi</dc:creator>
  <cp:lastModifiedBy>Microsoft Office User</cp:lastModifiedBy>
  <cp:lastPrinted>2018-05-30T02:57:31Z</cp:lastPrinted>
  <dcterms:created xsi:type="dcterms:W3CDTF">2007-08-21T07:30:38Z</dcterms:created>
  <dcterms:modified xsi:type="dcterms:W3CDTF">2021-03-31T01:09:01Z</dcterms:modified>
</cp:coreProperties>
</file>