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ate1904="1" autoCompressPictures="0"/>
  <mc:AlternateContent xmlns:mc="http://schemas.openxmlformats.org/markup-compatibility/2006">
    <mc:Choice Requires="x15">
      <x15ac:absPath xmlns:x15ac="http://schemas.microsoft.com/office/spreadsheetml/2010/11/ac" url="G:\00G Documents\2024年度書類\00_24HP更新用書類\選挙データ\ポーランド\20240823追加分\"/>
    </mc:Choice>
  </mc:AlternateContent>
  <xr:revisionPtr revIDLastSave="0" documentId="13_ncr:1_{617442E7-7AF8-4760-8A2C-31DF3ED3E967}" xr6:coauthVersionLast="47" xr6:coauthVersionMax="47" xr10:uidLastSave="{00000000-0000-0000-0000-000000000000}"/>
  <bookViews>
    <workbookView xWindow="17520" yWindow="800" windowWidth="19480" windowHeight="16320" tabRatio="543" xr2:uid="{00000000-000D-0000-FFFF-FFFF00000000}"/>
  </bookViews>
  <sheets>
    <sheet name="下院選挙" sheetId="1" r:id="rId1"/>
    <sheet name="上院選挙" sheetId="2" r:id="rId2"/>
    <sheet name="大統領選挙" sheetId="3" r:id="rId3"/>
    <sheet name="欧州議会選挙" sheetId="4" r:id="rId4"/>
    <sheet name="選挙規則" sheetId="5" r:id="rId5"/>
    <sheet name="政党概要" sheetId="6" r:id="rId6"/>
    <sheet name="政権構成表" sheetId="8" r:id="rId7"/>
    <sheet name="出典"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86" i="2" l="1"/>
  <c r="D183" i="2"/>
  <c r="D181" i="2"/>
  <c r="D182" i="2"/>
  <c r="H387" i="1"/>
  <c r="H385" i="1"/>
  <c r="H383" i="1"/>
  <c r="H382" i="1"/>
  <c r="H381" i="1"/>
  <c r="H376" i="1"/>
  <c r="C245" i="3"/>
  <c r="C260" i="3" l="1"/>
  <c r="D166" i="2" l="1"/>
  <c r="D164" i="2"/>
  <c r="D163" i="2"/>
  <c r="D162" i="2"/>
  <c r="E363" i="1"/>
  <c r="H362" i="1"/>
  <c r="H361" i="1"/>
  <c r="H360" i="1"/>
  <c r="H359" i="1"/>
  <c r="H358" i="1"/>
  <c r="H356" i="1"/>
  <c r="H353" i="1"/>
  <c r="C103" i="4" l="1"/>
  <c r="D148" i="2" l="1"/>
  <c r="D147" i="2"/>
  <c r="D146" i="2"/>
  <c r="D145" i="2"/>
  <c r="H338" i="1"/>
  <c r="H334" i="1"/>
  <c r="H333" i="1"/>
  <c r="H332" i="1"/>
  <c r="H331" i="1"/>
  <c r="H326" i="1"/>
  <c r="H325" i="1"/>
  <c r="E340" i="1"/>
  <c r="H339" i="1"/>
  <c r="H337" i="1"/>
  <c r="H336" i="1"/>
  <c r="H335" i="1"/>
  <c r="H330" i="1"/>
  <c r="H329" i="1"/>
  <c r="H328" i="1"/>
  <c r="H327" i="1"/>
  <c r="H324" i="1"/>
  <c r="H323" i="1"/>
  <c r="C219" i="3"/>
  <c r="C213" i="3"/>
  <c r="C204" i="3"/>
  <c r="C81" i="4"/>
  <c r="F72" i="4"/>
  <c r="F71" i="4"/>
  <c r="F69" i="4"/>
  <c r="H300" i="1"/>
  <c r="H301" i="1"/>
  <c r="H302" i="1"/>
  <c r="H303" i="1"/>
  <c r="H304" i="1"/>
  <c r="H305" i="1"/>
  <c r="H306" i="1"/>
  <c r="H307" i="1"/>
  <c r="H308" i="1"/>
  <c r="H309" i="1"/>
  <c r="H299" i="1"/>
  <c r="D129" i="2"/>
  <c r="D130" i="2"/>
  <c r="D131" i="2"/>
  <c r="D128" i="2"/>
  <c r="D113" i="2"/>
  <c r="D114" i="2"/>
  <c r="D112" i="2"/>
  <c r="D95" i="2"/>
  <c r="D96" i="2"/>
  <c r="D97" i="2"/>
  <c r="D98" i="2"/>
  <c r="D99" i="2"/>
  <c r="D94" i="2"/>
  <c r="D77" i="2"/>
  <c r="D78" i="2"/>
  <c r="D79" i="2"/>
  <c r="D80" i="2"/>
  <c r="D81" i="2"/>
  <c r="D76" i="2"/>
  <c r="D59" i="2"/>
  <c r="D60" i="2"/>
  <c r="D61" i="2"/>
  <c r="D62" i="2"/>
  <c r="D63" i="2"/>
  <c r="D58" i="2"/>
  <c r="D39" i="2"/>
  <c r="D40" i="2"/>
  <c r="D41" i="2"/>
  <c r="D42" i="2"/>
  <c r="D43" i="2"/>
  <c r="D44" i="2"/>
  <c r="D45" i="2"/>
  <c r="D38" i="2"/>
  <c r="F13" i="2"/>
  <c r="F14" i="2"/>
  <c r="F15" i="2"/>
  <c r="F16" i="2"/>
  <c r="F17" i="2"/>
  <c r="F18" i="2"/>
  <c r="F19" i="2"/>
  <c r="F20" i="2"/>
  <c r="F21" i="2"/>
  <c r="F22" i="2"/>
  <c r="F23" i="2"/>
  <c r="F24" i="2"/>
  <c r="F25" i="2"/>
  <c r="F12" i="2"/>
  <c r="H276" i="1"/>
  <c r="H277" i="1"/>
  <c r="H278" i="1"/>
  <c r="H279" i="1"/>
  <c r="H280" i="1"/>
  <c r="H281" i="1"/>
  <c r="H282" i="1"/>
  <c r="H283" i="1"/>
  <c r="H284" i="1"/>
  <c r="H275" i="1"/>
  <c r="H242" i="1"/>
  <c r="H243" i="1"/>
  <c r="H244" i="1"/>
  <c r="H245" i="1"/>
  <c r="H246" i="1"/>
  <c r="H247" i="1"/>
  <c r="H248" i="1"/>
  <c r="H249" i="1"/>
  <c r="H250" i="1"/>
  <c r="H251" i="1"/>
  <c r="H252" i="1"/>
  <c r="H253" i="1"/>
  <c r="H254" i="1"/>
  <c r="H255" i="1"/>
  <c r="H256" i="1"/>
  <c r="H257" i="1"/>
  <c r="H258" i="1"/>
  <c r="H259" i="1"/>
  <c r="H260" i="1"/>
  <c r="H261" i="1"/>
  <c r="H262" i="1"/>
  <c r="H241" i="1"/>
  <c r="H216" i="1"/>
  <c r="H217" i="1"/>
  <c r="H218" i="1"/>
  <c r="H219" i="1"/>
  <c r="H220" i="1"/>
  <c r="H221" i="1"/>
  <c r="H222" i="1"/>
  <c r="H223" i="1"/>
  <c r="H224" i="1"/>
  <c r="H225" i="1"/>
  <c r="H226" i="1"/>
  <c r="H227" i="1"/>
  <c r="H228" i="1"/>
  <c r="H215" i="1"/>
  <c r="H183" i="1"/>
  <c r="H184" i="1"/>
  <c r="H185" i="1"/>
  <c r="H186" i="1"/>
  <c r="H187" i="1"/>
  <c r="H188" i="1"/>
  <c r="H189" i="1"/>
  <c r="H190" i="1"/>
  <c r="H191" i="1"/>
  <c r="H192" i="1"/>
  <c r="H193" i="1"/>
  <c r="H194" i="1"/>
  <c r="H195" i="1"/>
  <c r="H196" i="1"/>
  <c r="H197" i="1"/>
  <c r="H198" i="1"/>
  <c r="H199" i="1"/>
  <c r="H200" i="1"/>
  <c r="H201" i="1"/>
  <c r="H202" i="1"/>
  <c r="H182" i="1"/>
  <c r="H169"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35"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 i="1"/>
  <c r="F300" i="1"/>
  <c r="F301" i="1"/>
  <c r="F302" i="1"/>
  <c r="F303" i="1"/>
  <c r="F304" i="1"/>
  <c r="F305" i="1"/>
  <c r="F306" i="1"/>
  <c r="F307" i="1"/>
  <c r="F308" i="1"/>
  <c r="F309" i="1"/>
  <c r="F299" i="1"/>
  <c r="F276" i="1"/>
  <c r="F277" i="1"/>
  <c r="F278" i="1"/>
  <c r="F279" i="1"/>
  <c r="F280" i="1"/>
  <c r="F281" i="1"/>
  <c r="F282" i="1"/>
  <c r="F283" i="1"/>
  <c r="F284" i="1"/>
  <c r="F275" i="1"/>
  <c r="F242" i="1"/>
  <c r="F243" i="1"/>
  <c r="F244" i="1"/>
  <c r="F245" i="1"/>
  <c r="F246" i="1"/>
  <c r="F247" i="1"/>
  <c r="F248" i="1"/>
  <c r="F249" i="1"/>
  <c r="F250" i="1"/>
  <c r="F251" i="1"/>
  <c r="F252" i="1"/>
  <c r="F253" i="1"/>
  <c r="F254" i="1"/>
  <c r="F255" i="1"/>
  <c r="F256" i="1"/>
  <c r="F257" i="1"/>
  <c r="F258" i="1"/>
  <c r="F259" i="1"/>
  <c r="F260" i="1"/>
  <c r="F261" i="1"/>
  <c r="F262" i="1"/>
  <c r="F241" i="1"/>
  <c r="F216" i="1"/>
  <c r="F217" i="1"/>
  <c r="F218" i="1"/>
  <c r="F219" i="1"/>
  <c r="F220" i="1"/>
  <c r="F221" i="1"/>
  <c r="F222" i="1"/>
  <c r="F223" i="1"/>
  <c r="F224" i="1"/>
  <c r="F225" i="1"/>
  <c r="F226" i="1"/>
  <c r="F227" i="1"/>
  <c r="F228" i="1"/>
  <c r="F215" i="1"/>
  <c r="F183" i="1"/>
  <c r="F184" i="1"/>
  <c r="F185" i="1"/>
  <c r="F186" i="1"/>
  <c r="F187" i="1"/>
  <c r="F188" i="1"/>
  <c r="F189" i="1"/>
  <c r="F190" i="1"/>
  <c r="F191" i="1"/>
  <c r="F192" i="1"/>
  <c r="F193" i="1"/>
  <c r="F194" i="1"/>
  <c r="F195" i="1"/>
  <c r="F196" i="1"/>
  <c r="F197" i="1"/>
  <c r="F198" i="1"/>
  <c r="F199" i="1"/>
  <c r="F200" i="1"/>
  <c r="F201" i="1"/>
  <c r="F202" i="1"/>
  <c r="F182"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35"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 i="1"/>
  <c r="E310" i="1"/>
  <c r="C210" i="1"/>
  <c r="C71" i="2"/>
  <c r="C109" i="3"/>
  <c r="C132" i="3"/>
  <c r="C151" i="3"/>
  <c r="C164" i="3"/>
  <c r="C172" i="3"/>
  <c r="C177" i="3"/>
  <c r="C40" i="4"/>
  <c r="F45" i="4"/>
  <c r="F46" i="4"/>
  <c r="F47" i="4"/>
  <c r="F48" i="4"/>
  <c r="C57" i="4"/>
</calcChain>
</file>

<file path=xl/sharedStrings.xml><?xml version="1.0" encoding="utf-8"?>
<sst xmlns="http://schemas.openxmlformats.org/spreadsheetml/2006/main" count="1743" uniqueCount="1083">
  <si>
    <t>KPEiR-PLD</t>
    <phoneticPr fontId="2"/>
  </si>
  <si>
    <t>KROB(Konfederacja Ruch Obrony Bezrobotnych)</t>
    <phoneticPr fontId="2"/>
  </si>
  <si>
    <t>OKO(Ogólnopolski Komitet Obywatelski "OKO")</t>
    <phoneticPr fontId="2"/>
  </si>
  <si>
    <t>PPP(Polska Partia Pracy)</t>
    <phoneticPr fontId="2"/>
  </si>
  <si>
    <t>APP'R'(Antyklerykalna Partia Postępu "Racja")</t>
    <phoneticPr fontId="2"/>
  </si>
  <si>
    <t>WZ2004(Zieloni 2004)</t>
    <phoneticPr fontId="2"/>
  </si>
  <si>
    <r>
      <t>2010</t>
    </r>
    <r>
      <rPr>
        <sz val="14"/>
        <rFont val="ＭＳ ゴシック"/>
        <family val="3"/>
        <charset val="128"/>
      </rPr>
      <t>年大統領選挙結果</t>
    </r>
    <phoneticPr fontId="2"/>
  </si>
  <si>
    <t>Dziennik Ustaw 2010 nr. 122, poz. 828</t>
    <phoneticPr fontId="2"/>
  </si>
  <si>
    <t>Dziennik Ustaw 2010 nr.113, poz. 746</t>
    <phoneticPr fontId="2"/>
  </si>
  <si>
    <r>
      <t>第</t>
    </r>
    <r>
      <rPr>
        <sz val="11"/>
        <rFont val="Times New Roman"/>
        <family val="1"/>
      </rPr>
      <t>1</t>
    </r>
    <r>
      <rPr>
        <sz val="11"/>
        <rFont val="ＭＳ ゴシック"/>
        <family val="3"/>
        <charset val="128"/>
      </rPr>
      <t>回投票</t>
    </r>
    <r>
      <rPr>
        <sz val="11"/>
        <rFont val="Times New Roman"/>
        <family val="1"/>
      </rPr>
      <t>(2010</t>
    </r>
    <r>
      <rPr>
        <sz val="11"/>
        <rFont val="ＭＳ ゴシック"/>
        <family val="3"/>
        <charset val="128"/>
      </rPr>
      <t>年</t>
    </r>
    <r>
      <rPr>
        <sz val="11"/>
        <rFont val="Times New Roman"/>
        <family val="1"/>
      </rPr>
      <t>6</t>
    </r>
    <r>
      <rPr>
        <sz val="11"/>
        <rFont val="ＭＳ ゴシック"/>
        <family val="3"/>
        <charset val="128"/>
      </rPr>
      <t>月</t>
    </r>
    <r>
      <rPr>
        <sz val="11"/>
        <rFont val="Times New Roman"/>
        <family val="1"/>
      </rPr>
      <t>20</t>
    </r>
    <r>
      <rPr>
        <sz val="11"/>
        <rFont val="ＭＳ ゴシック"/>
        <family val="3"/>
        <charset val="128"/>
      </rPr>
      <t>日）　</t>
    </r>
    <phoneticPr fontId="2"/>
  </si>
  <si>
    <r>
      <t>第</t>
    </r>
    <r>
      <rPr>
        <sz val="11"/>
        <rFont val="Times New Roman"/>
        <family val="1"/>
      </rPr>
      <t>2</t>
    </r>
    <r>
      <rPr>
        <sz val="11"/>
        <rFont val="ＭＳ ゴシック"/>
        <family val="3"/>
        <charset val="128"/>
      </rPr>
      <t>回投票（</t>
    </r>
    <r>
      <rPr>
        <sz val="11"/>
        <rFont val="Times New Roman"/>
        <family val="1"/>
      </rPr>
      <t xml:space="preserve">2010 </t>
    </r>
    <r>
      <rPr>
        <sz val="11"/>
        <rFont val="ＭＳ ゴシック"/>
        <family val="3"/>
        <charset val="128"/>
      </rPr>
      <t>年</t>
    </r>
    <r>
      <rPr>
        <sz val="11"/>
        <rFont val="Times New Roman"/>
        <family val="1"/>
      </rPr>
      <t>7</t>
    </r>
    <r>
      <rPr>
        <sz val="11"/>
        <rFont val="ＭＳ ゴシック"/>
        <family val="3"/>
        <charset val="128"/>
      </rPr>
      <t>月</t>
    </r>
    <r>
      <rPr>
        <sz val="11"/>
        <rFont val="Times New Roman"/>
        <family val="1"/>
      </rPr>
      <t>4</t>
    </r>
    <r>
      <rPr>
        <sz val="11"/>
        <rFont val="ＭＳ ゴシック"/>
        <family val="3"/>
        <charset val="128"/>
      </rPr>
      <t>日）</t>
    </r>
    <phoneticPr fontId="2"/>
  </si>
  <si>
    <t>有効投票率*</t>
    <rPh sb="0" eb="2">
      <t>ユウコウ</t>
    </rPh>
    <rPh sb="2" eb="5">
      <t>トウヒョウリツ</t>
    </rPh>
    <phoneticPr fontId="2"/>
  </si>
  <si>
    <t>Bronisław Maria Komorowski</t>
    <phoneticPr fontId="2"/>
  </si>
  <si>
    <t>Jarosław Aleksander Kaczyński</t>
    <phoneticPr fontId="2"/>
  </si>
  <si>
    <t>Grzegorz Bernard Napieralski</t>
    <phoneticPr fontId="2"/>
  </si>
  <si>
    <t>Janusz Ryszard Korwin-Mikke</t>
    <phoneticPr fontId="2"/>
  </si>
  <si>
    <t>Waldemar Pawlak</t>
    <phoneticPr fontId="2"/>
  </si>
  <si>
    <t>Andrzej Marian Olechowski</t>
    <phoneticPr fontId="2"/>
  </si>
  <si>
    <t>Andrzej Zbigniew Lepper</t>
    <phoneticPr fontId="2"/>
  </si>
  <si>
    <t>Marek Jurek</t>
    <phoneticPr fontId="2"/>
  </si>
  <si>
    <t>Bogusław Zbigniew Ziętek</t>
    <phoneticPr fontId="2"/>
  </si>
  <si>
    <t>Kornel Andrzej Morawiecki</t>
    <phoneticPr fontId="2"/>
  </si>
  <si>
    <t>Prawica Rzeczypospolitej</t>
    <phoneticPr fontId="2"/>
  </si>
  <si>
    <t>Dziennik Ustaw 2007 nr.198, poz. 1439</t>
    <phoneticPr fontId="2"/>
  </si>
  <si>
    <t>Dziennik Ustaw 1990 nr. 83, poz. 483</t>
    <phoneticPr fontId="2"/>
  </si>
  <si>
    <t>Dziennik Ustaw 1990 nr. 85, poz. 499/500</t>
    <phoneticPr fontId="2"/>
  </si>
  <si>
    <t>Dziennik Ustaw 1995 nr.126, poz.604</t>
    <phoneticPr fontId="2"/>
  </si>
  <si>
    <t>Dziennik Ustaw 1995 nr.131, poz.636</t>
    <phoneticPr fontId="2"/>
  </si>
  <si>
    <t>Dziennik Ustaw 2000 nr. 85, poz.952</t>
    <phoneticPr fontId="2"/>
  </si>
  <si>
    <t>Dziennik Ustaw 2005 nr.200, poz. 1647</t>
    <phoneticPr fontId="2"/>
  </si>
  <si>
    <t>Monitor Polski 1993 nr.50, poz. 470</t>
    <phoneticPr fontId="2"/>
  </si>
  <si>
    <t>Monitor Polski 1993 nr.50, poz. 471</t>
    <phoneticPr fontId="2"/>
  </si>
  <si>
    <t>Monitor Polski 1997 nr. 64, poz. 620</t>
    <phoneticPr fontId="2"/>
  </si>
  <si>
    <t>Monitor Polski 1997 nr. 64, po.z 621</t>
    <phoneticPr fontId="2"/>
  </si>
  <si>
    <t>Dziennik Ustaw 2001 nr. 109, poz. 1186</t>
    <phoneticPr fontId="2"/>
  </si>
  <si>
    <t>Samoobrona RP</t>
    <phoneticPr fontId="2"/>
  </si>
  <si>
    <t>Libertas</t>
    <phoneticPr fontId="2"/>
  </si>
  <si>
    <t>UPR</t>
    <phoneticPr fontId="2"/>
  </si>
  <si>
    <t>投票率＊</t>
    <phoneticPr fontId="2"/>
  </si>
  <si>
    <t>Polska Partia Pracy</t>
    <phoneticPr fontId="2"/>
  </si>
  <si>
    <t>Solidarność Walczącej</t>
    <phoneticPr fontId="2"/>
  </si>
  <si>
    <t>RAS(Ruch Autonomii Śląska)</t>
    <phoneticPr fontId="2"/>
  </si>
  <si>
    <t>Ojczyzna-PL(Ojczyzna - Polski List)</t>
    <phoneticPr fontId="2"/>
  </si>
  <si>
    <t xml:space="preserve">PWN-PSN(Polska Wspólnota Narodowa - Poslkie Stronicctwo Narodowe) </t>
    <phoneticPr fontId="2"/>
  </si>
  <si>
    <t>O.K.O.(Ogólnopolska Koalicja Obywatelska)</t>
    <phoneticPr fontId="2"/>
  </si>
  <si>
    <t>Polska Partia Pracy</t>
    <phoneticPr fontId="2"/>
  </si>
  <si>
    <t>http://isip.sejm.gov.pl/servlet/Search?todo=file&amp;id=WDU20040250219&amp;type=1&amp;name=D20040219L.pdf</t>
  </si>
  <si>
    <t>PWN(Polska Wspólnota Narodowa)</t>
    <phoneticPr fontId="2"/>
  </si>
  <si>
    <t>ARS(Alternatywa Ruch Społeczny)</t>
    <phoneticPr fontId="2"/>
  </si>
  <si>
    <t>MnN</t>
    <phoneticPr fontId="2"/>
  </si>
  <si>
    <t>所属</t>
    <rPh sb="0" eb="2">
      <t>ショゾク</t>
    </rPh>
    <phoneticPr fontId="2"/>
  </si>
  <si>
    <t>Platforma Obywatelska Rzeczypospolitej Polskiej</t>
  </si>
  <si>
    <t>Civic Platform</t>
  </si>
  <si>
    <t>Polskie Stronnitcwo Ludowe</t>
  </si>
  <si>
    <t>Polish Peasant Party</t>
  </si>
  <si>
    <t>http://www.psl.pl/</t>
  </si>
  <si>
    <t>Christian-National Union</t>
  </si>
  <si>
    <t>Democratic Left Alliance--Labour Union</t>
  </si>
  <si>
    <t>KdR(Koalicja dla Ryecyzpospolitej)</t>
    <phoneticPr fontId="2"/>
  </si>
  <si>
    <t>Dziennik Ustaw 2005 nr.195, poz. 1627</t>
    <phoneticPr fontId="2"/>
  </si>
  <si>
    <t>Dziennik Ustaw 2007 nr.198, poz. 1438</t>
    <phoneticPr fontId="2"/>
  </si>
  <si>
    <t>PPF(Polski Front Patriotycznego)</t>
    <phoneticPr fontId="2"/>
  </si>
  <si>
    <t>NFP(Narodowy Front Polski)</t>
    <phoneticPr fontId="2"/>
  </si>
  <si>
    <t>MnN Cz(Zarząd Wojewódzki Towarzystwa Społeczno - Kulturalne Niemców Województwa Częstochowskiego)</t>
  </si>
  <si>
    <t>PPS(Polska Partia Socjalistzczna)</t>
    <phoneticPr fontId="2"/>
  </si>
  <si>
    <t>NMnGŚl(Niemiecka Mniejszość Górnego Śląska)</t>
    <phoneticPr fontId="2"/>
  </si>
  <si>
    <r>
      <t>第</t>
    </r>
    <r>
      <rPr>
        <sz val="11"/>
        <rFont val="Times New Roman"/>
        <family val="1"/>
      </rPr>
      <t>2</t>
    </r>
    <r>
      <rPr>
        <sz val="11"/>
        <rFont val="ＭＳ ゴシック"/>
        <family val="3"/>
        <charset val="128"/>
      </rPr>
      <t>回投票（</t>
    </r>
    <r>
      <rPr>
        <sz val="11"/>
        <rFont val="Times New Roman"/>
        <family val="1"/>
      </rPr>
      <t>12</t>
    </r>
    <r>
      <rPr>
        <sz val="11"/>
        <rFont val="ＭＳ ゴシック"/>
        <family val="3"/>
        <charset val="128"/>
      </rPr>
      <t>月</t>
    </r>
    <r>
      <rPr>
        <sz val="11"/>
        <rFont val="Times New Roman"/>
        <family val="1"/>
      </rPr>
      <t>9</t>
    </r>
    <r>
      <rPr>
        <sz val="11"/>
        <rFont val="ＭＳ ゴシック"/>
        <family val="3"/>
        <charset val="128"/>
      </rPr>
      <t>日）</t>
    </r>
    <phoneticPr fontId="2"/>
  </si>
  <si>
    <r>
      <t>第</t>
    </r>
    <r>
      <rPr>
        <sz val="11"/>
        <rFont val="Times New Roman"/>
        <family val="1"/>
      </rPr>
      <t>1</t>
    </r>
    <r>
      <rPr>
        <sz val="11"/>
        <rFont val="ＭＳ ゴシック"/>
        <family val="3"/>
        <charset val="128"/>
      </rPr>
      <t>回投票</t>
    </r>
    <r>
      <rPr>
        <sz val="11"/>
        <rFont val="Times New Roman"/>
        <family val="1"/>
      </rPr>
      <t>(</t>
    </r>
    <r>
      <rPr>
        <sz val="11"/>
        <rFont val="Times New Roman"/>
        <family val="1"/>
      </rPr>
      <t>11</t>
    </r>
    <r>
      <rPr>
        <sz val="11"/>
        <rFont val="ＭＳ ゴシック"/>
        <family val="3"/>
        <charset val="128"/>
      </rPr>
      <t>月</t>
    </r>
    <r>
      <rPr>
        <sz val="11"/>
        <rFont val="Times New Roman"/>
        <family val="1"/>
      </rPr>
      <t>25</t>
    </r>
    <r>
      <rPr>
        <sz val="11"/>
        <rFont val="ＭＳ ゴシック"/>
        <family val="3"/>
        <charset val="128"/>
      </rPr>
      <t>日）　</t>
    </r>
    <phoneticPr fontId="2"/>
  </si>
  <si>
    <t>PiS</t>
    <phoneticPr fontId="2"/>
  </si>
  <si>
    <t>PO</t>
    <phoneticPr fontId="2"/>
  </si>
  <si>
    <t>SDPL</t>
    <phoneticPr fontId="2"/>
  </si>
  <si>
    <t>LPR</t>
    <phoneticPr fontId="2"/>
  </si>
  <si>
    <t>UPR</t>
    <phoneticPr fontId="2"/>
  </si>
  <si>
    <t>AWS</t>
    <phoneticPr fontId="2"/>
  </si>
  <si>
    <t>PSL</t>
    <phoneticPr fontId="2"/>
  </si>
  <si>
    <t>MN</t>
    <phoneticPr fontId="2"/>
  </si>
  <si>
    <t>WAK(Wyborcza Akcja Katolicka)</t>
    <phoneticPr fontId="2"/>
  </si>
  <si>
    <t>POC(Porozumienie Obywatelskie Centrum)</t>
    <phoneticPr fontId="2"/>
  </si>
  <si>
    <t xml:space="preserve">PL(Porozumienie Ludowe) </t>
    <phoneticPr fontId="2"/>
  </si>
  <si>
    <t>UWL(Unia Wielkopolan i Lubuszan)</t>
    <phoneticPr fontId="2"/>
  </si>
  <si>
    <t>Wolność i Praworyądność</t>
    <phoneticPr fontId="2"/>
  </si>
  <si>
    <t>Stronnictwo Demokratyczne</t>
    <phoneticPr fontId="2"/>
  </si>
  <si>
    <t>Samoobrona</t>
    <phoneticPr fontId="2"/>
  </si>
  <si>
    <t>Dziennik Ustaw 2009 nr. 88, poz. 729</t>
    <phoneticPr fontId="2"/>
  </si>
  <si>
    <t>http://www.sdpl.pl/</t>
    <phoneticPr fontId="2"/>
  </si>
  <si>
    <t>Towarzystwo Społeczno-Kulturalne Niemców na Śląsku Opolskim</t>
    <phoneticPr fontId="2"/>
  </si>
  <si>
    <t>投票率</t>
    <phoneticPr fontId="2"/>
  </si>
  <si>
    <t>投票数*</t>
    <phoneticPr fontId="2"/>
  </si>
  <si>
    <t>UPR</t>
    <phoneticPr fontId="2"/>
  </si>
  <si>
    <t>TSKNWK(Towarzystwo Społeczno Kulturalnego Niemców Województwa Katowickiego)</t>
    <phoneticPr fontId="2"/>
  </si>
  <si>
    <t>SMnRP-P(Główne Stowarzyszenie Słowiańskiej Mniejszości Narodowej Rzeczypospolitej Polskiej - Prawosławni)</t>
    <phoneticPr fontId="2"/>
  </si>
  <si>
    <t>Union of Real Politics</t>
  </si>
  <si>
    <t>MnN Elbl(Związek Stowarzyszeń Mniejszości Niemieckiej Województwa Elbląskiego)</t>
    <phoneticPr fontId="2"/>
  </si>
  <si>
    <t>Kongres Liberalno-Demokratyczny</t>
  </si>
  <si>
    <t>Liberal Democratic Congress</t>
  </si>
  <si>
    <t>National Party of Pensioners--Democratic People's Party</t>
  </si>
  <si>
    <r>
      <t>2005</t>
    </r>
    <r>
      <rPr>
        <sz val="10"/>
        <rFont val="ＭＳ ゴシック"/>
        <family val="3"/>
        <charset val="128"/>
      </rPr>
      <t>年大統領第</t>
    </r>
    <r>
      <rPr>
        <sz val="10"/>
        <rFont val="Times New Roman"/>
        <family val="1"/>
      </rPr>
      <t>1</t>
    </r>
    <r>
      <rPr>
        <sz val="10"/>
        <rFont val="ＭＳ ゴシック"/>
        <family val="3"/>
        <charset val="128"/>
      </rPr>
      <t>回</t>
    </r>
    <rPh sb="4" eb="9">
      <t>ネンダイトウリョウダイ</t>
    </rPh>
    <rPh sb="10" eb="11">
      <t>カイ</t>
    </rPh>
    <phoneticPr fontId="2"/>
  </si>
  <si>
    <r>
      <t>2005</t>
    </r>
    <r>
      <rPr>
        <sz val="10"/>
        <rFont val="ＭＳ ゴシック"/>
        <family val="3"/>
        <charset val="128"/>
      </rPr>
      <t>年大統領第</t>
    </r>
    <r>
      <rPr>
        <sz val="10"/>
        <rFont val="Times New Roman"/>
        <family val="1"/>
      </rPr>
      <t>2</t>
    </r>
    <r>
      <rPr>
        <sz val="10"/>
        <rFont val="ＭＳ ゴシック"/>
        <family val="3"/>
        <charset val="128"/>
      </rPr>
      <t>回</t>
    </r>
    <rPh sb="4" eb="8">
      <t>ネンダイトウリョウ</t>
    </rPh>
    <rPh sb="8" eb="9">
      <t>ダイ</t>
    </rPh>
    <rPh sb="10" eb="11">
      <t>カイ</t>
    </rPh>
    <phoneticPr fontId="2"/>
  </si>
  <si>
    <t>PL(Polskie Stronnictwo Ludowe - Porozumienie Ludowe</t>
    <phoneticPr fontId="2"/>
  </si>
  <si>
    <t>PPN(Polska Partia Narodowa)</t>
    <phoneticPr fontId="2"/>
  </si>
  <si>
    <t>DPL(Demokratyczna Partia Lewicy)</t>
    <phoneticPr fontId="2"/>
  </si>
  <si>
    <t>RdP(Razem dla Przyszłości)</t>
    <phoneticPr fontId="2"/>
  </si>
  <si>
    <t>TSKN(Towaryzstwo Społeczne Kulturalne Niemców Województwa Katowickego)</t>
    <phoneticPr fontId="2"/>
  </si>
  <si>
    <t>Platforma Janusza Korwin-Mikke</t>
    <phoneticPr fontId="2"/>
  </si>
  <si>
    <t>Społeczni Ratownicy</t>
    <phoneticPr fontId="2"/>
  </si>
  <si>
    <t>NSZZ"S"</t>
    <phoneticPr fontId="2"/>
  </si>
  <si>
    <t>KLD</t>
    <phoneticPr fontId="2"/>
  </si>
  <si>
    <t>NiB(Niezależna i Bezpartyjna)</t>
    <phoneticPr fontId="2"/>
  </si>
  <si>
    <t>MNŚ(Mniejszość Niemieckiej Śląska)</t>
    <phoneticPr fontId="2"/>
  </si>
  <si>
    <t>Democratic Party-demokraci.pl</t>
  </si>
  <si>
    <t>Prawo i Sprawiedliwość</t>
  </si>
  <si>
    <r>
      <t>1990</t>
    </r>
    <r>
      <rPr>
        <sz val="10"/>
        <rFont val="ＭＳ ゴシック"/>
        <family val="3"/>
        <charset val="128"/>
      </rPr>
      <t>年大統領第</t>
    </r>
    <r>
      <rPr>
        <sz val="10"/>
        <rFont val="Times New Roman"/>
        <family val="1"/>
      </rPr>
      <t>2</t>
    </r>
    <r>
      <rPr>
        <sz val="10"/>
        <rFont val="ＭＳ ゴシック"/>
        <family val="3"/>
        <charset val="128"/>
      </rPr>
      <t>回</t>
    </r>
    <rPh sb="4" eb="9">
      <t>ネンダイトウリョウダイ</t>
    </rPh>
    <rPh sb="10" eb="11">
      <t>カイ</t>
    </rPh>
    <phoneticPr fontId="2"/>
  </si>
  <si>
    <t>NOP(Narodowe Odrodzenie Polski)</t>
    <phoneticPr fontId="2"/>
  </si>
  <si>
    <t>SP(Stronnictwo Pracy)</t>
    <phoneticPr fontId="2"/>
  </si>
  <si>
    <t>MnN Olsz(Zarząd Mniejszości Niemieckiej Województwa Olsztzńskiego)</t>
    <phoneticPr fontId="2"/>
  </si>
  <si>
    <t>PK(Partia Kobiet)</t>
    <phoneticPr fontId="2"/>
  </si>
  <si>
    <t>有効投票率</t>
    <rPh sb="0" eb="2">
      <t>ユウコウ</t>
    </rPh>
    <rPh sb="2" eb="5">
      <t>トウヒョウリツ</t>
    </rPh>
    <phoneticPr fontId="2"/>
  </si>
  <si>
    <t>投票率＊</t>
    <rPh sb="0" eb="3">
      <t>トウヒョウリツ</t>
    </rPh>
    <phoneticPr fontId="2"/>
  </si>
  <si>
    <t>投票率＊</t>
    <phoneticPr fontId="2"/>
  </si>
  <si>
    <r>
      <t>第</t>
    </r>
    <r>
      <rPr>
        <sz val="11"/>
        <rFont val="Times New Roman"/>
        <family val="1"/>
      </rPr>
      <t>1</t>
    </r>
    <r>
      <rPr>
        <sz val="11"/>
        <rFont val="ＭＳ ゴシック"/>
        <family val="3"/>
        <charset val="128"/>
      </rPr>
      <t>回投票(</t>
    </r>
    <r>
      <rPr>
        <sz val="11"/>
        <rFont val="Times New Roman"/>
        <family val="1"/>
      </rPr>
      <t>10</t>
    </r>
    <r>
      <rPr>
        <sz val="11"/>
        <rFont val="ＭＳ ゴシック"/>
        <family val="3"/>
        <charset val="128"/>
      </rPr>
      <t>月</t>
    </r>
    <r>
      <rPr>
        <sz val="11"/>
        <rFont val="Times New Roman"/>
        <family val="1"/>
      </rPr>
      <t>5</t>
    </r>
    <r>
      <rPr>
        <sz val="11"/>
        <rFont val="ＭＳ ゴシック"/>
        <family val="3"/>
        <charset val="128"/>
      </rPr>
      <t>日）　</t>
    </r>
    <phoneticPr fontId="2"/>
  </si>
  <si>
    <t>RP(Ruch Patriotzczny)</t>
    <phoneticPr fontId="2"/>
  </si>
  <si>
    <t>PPP(Polska Partia Pracy)</t>
    <phoneticPr fontId="2"/>
  </si>
  <si>
    <t>ZBRP(Zwązek Białoruski w Rzeczypospolitej Polskiej)</t>
    <phoneticPr fontId="2"/>
  </si>
  <si>
    <t>TSKNWC(Towarzystwo Społeczno - Kulturalnego Ludności Pochodzenia Niemieckiego woj. Częstochowskiego)</t>
    <phoneticPr fontId="2"/>
  </si>
  <si>
    <t>OKN(Otwarta Kampania Niezaleźnzch - Poza Układem)</t>
    <phoneticPr fontId="2"/>
  </si>
  <si>
    <r>
      <t>2000</t>
    </r>
    <r>
      <rPr>
        <sz val="10"/>
        <rFont val="ＭＳ ゴシック"/>
        <family val="3"/>
        <charset val="128"/>
      </rPr>
      <t>年大統領</t>
    </r>
    <rPh sb="4" eb="5">
      <t>ネン</t>
    </rPh>
    <rPh sb="5" eb="8">
      <t>ダイトウリョウ</t>
    </rPh>
    <phoneticPr fontId="2"/>
  </si>
  <si>
    <r>
      <t>2004</t>
    </r>
    <r>
      <rPr>
        <sz val="10"/>
        <rFont val="ＭＳ ゴシック"/>
        <family val="3"/>
        <charset val="128"/>
      </rPr>
      <t>年欧州議会</t>
    </r>
    <rPh sb="4" eb="9">
      <t>ネンオウシュウギカイ</t>
    </rPh>
    <phoneticPr fontId="2"/>
  </si>
  <si>
    <r>
      <t>2007</t>
    </r>
    <r>
      <rPr>
        <sz val="10"/>
        <rFont val="ＭＳ ゴシック"/>
        <family val="3"/>
        <charset val="128"/>
      </rPr>
      <t>年下院</t>
    </r>
    <rPh sb="4" eb="7">
      <t>ネンカイン</t>
    </rPh>
    <phoneticPr fontId="2"/>
  </si>
  <si>
    <t>NMPP</t>
  </si>
  <si>
    <t>WKS</t>
  </si>
  <si>
    <t>NP</t>
  </si>
  <si>
    <t>KWSLE</t>
  </si>
  <si>
    <t>NP-Lb</t>
  </si>
  <si>
    <t>OKWRLL-S</t>
  </si>
  <si>
    <t>NER</t>
  </si>
  <si>
    <t>KO</t>
  </si>
  <si>
    <t>KWSG</t>
  </si>
  <si>
    <t>Kombatant</t>
  </si>
  <si>
    <t>Ojcowizna</t>
  </si>
  <si>
    <t>MNKW</t>
  </si>
  <si>
    <t>RWPP</t>
  </si>
  <si>
    <t>UW</t>
  </si>
  <si>
    <t>RRKOZ</t>
  </si>
  <si>
    <t>LNP</t>
  </si>
  <si>
    <t>SKW</t>
  </si>
  <si>
    <t>Rzemioslo</t>
  </si>
  <si>
    <t>Stowarzyszenie 2000</t>
  </si>
  <si>
    <r>
      <t>5</t>
    </r>
    <r>
      <rPr>
        <sz val="11"/>
        <rFont val="ＭＳ ゴシック"/>
        <family val="3"/>
        <charset val="128"/>
      </rPr>
      <t>年</t>
    </r>
  </si>
  <si>
    <t>Dziennik Ustaw 2005 nr.208, poz. 1739</t>
    <phoneticPr fontId="2"/>
  </si>
  <si>
    <t>Dziennik Ustaw 2004 nr. 137, poz. 1460</t>
    <phoneticPr fontId="2"/>
  </si>
  <si>
    <t>Naprzód Polsko-Piast</t>
    <phoneticPr fontId="2"/>
  </si>
  <si>
    <t>UPR</t>
    <phoneticPr fontId="2"/>
  </si>
  <si>
    <t>IdP(Inicjatywa dla Polski)</t>
    <phoneticPr fontId="2"/>
  </si>
  <si>
    <t>RPP(Rzemieślnicza Partia Polski)</t>
    <phoneticPr fontId="2"/>
  </si>
  <si>
    <t>PUP(Polska Unia Pracujących)</t>
    <phoneticPr fontId="2"/>
  </si>
  <si>
    <t>WAB(Wyborcza Akcja Bezrobotnych)</t>
    <phoneticPr fontId="2"/>
  </si>
  <si>
    <t>ZOSMN(Zarząd Olsztyńskiego Stowarzyszenia Mniejszości Niemieckiej)</t>
    <phoneticPr fontId="2"/>
  </si>
  <si>
    <t>NTOPT(Narodowe Towarzystwo Oświatowe w Piotrkowie Trybunalskim)</t>
    <phoneticPr fontId="2"/>
  </si>
  <si>
    <t>Dziennik Ustaw 2001 nr. 109, poz. 1187</t>
    <phoneticPr fontId="2"/>
  </si>
  <si>
    <t>Dziennik Ustaw 2005 nr.195, poz. 1626</t>
    <phoneticPr fontId="2"/>
  </si>
  <si>
    <r>
      <t>1990</t>
    </r>
    <r>
      <rPr>
        <sz val="10"/>
        <rFont val="ＭＳ ゴシック"/>
        <family val="3"/>
        <charset val="128"/>
      </rPr>
      <t>年大統領第</t>
    </r>
    <r>
      <rPr>
        <sz val="10"/>
        <rFont val="Times New Roman"/>
        <family val="1"/>
      </rPr>
      <t>1</t>
    </r>
    <r>
      <rPr>
        <sz val="10"/>
        <rFont val="ＭＳ ゴシック"/>
        <family val="3"/>
        <charset val="128"/>
      </rPr>
      <t>回</t>
    </r>
    <rPh sb="4" eb="8">
      <t>ネンダイトウリョウ</t>
    </rPh>
    <rPh sb="8" eb="9">
      <t>ダイ</t>
    </rPh>
    <rPh sb="10" eb="11">
      <t>カイ</t>
    </rPh>
    <phoneticPr fontId="2"/>
  </si>
  <si>
    <r>
      <t>1995</t>
    </r>
    <r>
      <rPr>
        <sz val="10"/>
        <rFont val="ＭＳ ゴシック"/>
        <family val="3"/>
        <charset val="128"/>
      </rPr>
      <t>年大統領第</t>
    </r>
    <r>
      <rPr>
        <sz val="10"/>
        <rFont val="Times New Roman"/>
        <family val="1"/>
      </rPr>
      <t>2</t>
    </r>
    <r>
      <rPr>
        <sz val="10"/>
        <rFont val="ＭＳ ゴシック"/>
        <family val="3"/>
        <charset val="128"/>
      </rPr>
      <t>回</t>
    </r>
    <rPh sb="4" eb="9">
      <t>ネンダイトウリョウダイ</t>
    </rPh>
    <rPh sb="10" eb="11">
      <t>カイ</t>
    </rPh>
    <phoneticPr fontId="2"/>
  </si>
  <si>
    <t>PPPP(Polska Partia Pryzjaciół Piwa)</t>
    <phoneticPr fontId="2"/>
  </si>
  <si>
    <t>無所属</t>
    <rPh sb="0" eb="3">
      <t>ムショゾク</t>
    </rPh>
    <phoneticPr fontId="2"/>
  </si>
  <si>
    <t>KPN</t>
    <phoneticPr fontId="2"/>
  </si>
  <si>
    <t>SLD</t>
    <phoneticPr fontId="2"/>
  </si>
  <si>
    <t>Jan Pietrzak</t>
  </si>
  <si>
    <t>Tadeusz Koźluk</t>
  </si>
  <si>
    <t>Kazimierz Wojciech Piotrowicz</t>
  </si>
  <si>
    <t>Leszek Bubel</t>
  </si>
  <si>
    <r>
      <t>2000</t>
    </r>
    <r>
      <rPr>
        <sz val="14"/>
        <rFont val="ＭＳ ゴシック"/>
        <family val="3"/>
        <charset val="128"/>
      </rPr>
      <t>年大統領選挙結果</t>
    </r>
  </si>
  <si>
    <r>
      <t>1995</t>
    </r>
    <r>
      <rPr>
        <sz val="10"/>
        <rFont val="ＭＳ ゴシック"/>
        <family val="3"/>
        <charset val="128"/>
      </rPr>
      <t>年大統領第</t>
    </r>
    <r>
      <rPr>
        <sz val="10"/>
        <rFont val="Times New Roman"/>
        <family val="1"/>
      </rPr>
      <t>1</t>
    </r>
    <r>
      <rPr>
        <sz val="10"/>
        <rFont val="ＭＳ ゴシック"/>
        <family val="3"/>
        <charset val="128"/>
      </rPr>
      <t>回</t>
    </r>
    <rPh sb="4" eb="9">
      <t>ネンダイトウリョウダイ</t>
    </rPh>
    <rPh sb="10" eb="11">
      <t>カイ</t>
    </rPh>
    <phoneticPr fontId="2"/>
  </si>
  <si>
    <t>The Social/Cultural Society of the Germans in the Opole District</t>
  </si>
  <si>
    <t>http://www.tskn.vdg.pl/</t>
  </si>
  <si>
    <t>PChD(Partia Chrześcijańskich Demokratów)</t>
    <phoneticPr fontId="2"/>
  </si>
  <si>
    <t>ChD(Chrześcijańska Demokracja)</t>
    <phoneticPr fontId="2"/>
  </si>
  <si>
    <t>NWR'PP'(Niemiecka Wspólnota Roboczej "Pojednanie i Przyszłość)</t>
    <phoneticPr fontId="2"/>
  </si>
  <si>
    <t>データの出典</t>
    <rPh sb="4" eb="6">
      <t>シュッテン</t>
    </rPh>
    <phoneticPr fontId="2"/>
  </si>
  <si>
    <t>Krajowa Partia Emeritów i Rencistów</t>
    <phoneticPr fontId="2"/>
  </si>
  <si>
    <t>UW</t>
    <phoneticPr fontId="2"/>
  </si>
  <si>
    <t>Unia Wolności</t>
  </si>
  <si>
    <t>Freedom Union</t>
  </si>
  <si>
    <t>MN(MnN)</t>
  </si>
  <si>
    <t>Mniejszość Niemiecka</t>
  </si>
  <si>
    <t>German Minority</t>
  </si>
  <si>
    <t>Porozumienie Centrum</t>
  </si>
  <si>
    <t>Central Alliance</t>
  </si>
  <si>
    <r>
      <t>1991/93</t>
    </r>
    <r>
      <rPr>
        <sz val="10"/>
        <rFont val="ＭＳ ゴシック"/>
        <family val="3"/>
        <charset val="128"/>
      </rPr>
      <t>年選挙については、</t>
    </r>
    <r>
      <rPr>
        <sz val="10"/>
        <rFont val="Times New Roman"/>
        <family val="1"/>
      </rPr>
      <t xml:space="preserve">S. Gebethnera, pod red. </t>
    </r>
    <r>
      <rPr>
        <i/>
        <sz val="10"/>
        <rFont val="Times New Roman"/>
        <family val="1"/>
      </rPr>
      <t>Wybory parlamentarne 1991 i 1993: a polska scena polityczna</t>
    </r>
    <r>
      <rPr>
        <sz val="10"/>
        <rFont val="Times New Roman"/>
        <family val="1"/>
      </rPr>
      <t>.  Warszawa 1995</t>
    </r>
    <r>
      <rPr>
        <sz val="10"/>
        <rFont val="ＭＳ ゴシック"/>
        <family val="3"/>
        <charset val="128"/>
      </rPr>
      <t>も参照</t>
    </r>
    <rPh sb="7" eb="10">
      <t>ネンセンキョ</t>
    </rPh>
    <rPh sb="116" eb="118">
      <t>サンショウ</t>
    </rPh>
    <phoneticPr fontId="2"/>
  </si>
  <si>
    <t>FSNT(Organizacja Technicznej Federacji Stowarzyszeń Naukowo - Technicznych)</t>
    <phoneticPr fontId="2"/>
  </si>
  <si>
    <t>PUG(Polska Unia Gospodarczej)</t>
    <phoneticPr fontId="2"/>
  </si>
  <si>
    <t>K.A.Paszkiewicz(ed.)</t>
    <phoneticPr fontId="2"/>
  </si>
  <si>
    <r>
      <t>2009</t>
    </r>
    <r>
      <rPr>
        <sz val="10"/>
        <rFont val="ＭＳ Ｐゴシック"/>
        <family val="2"/>
        <charset val="128"/>
      </rPr>
      <t>年欧州議会</t>
    </r>
    <rPh sb="4" eb="9">
      <t>ネンオウシュウギカイ</t>
    </rPh>
    <phoneticPr fontId="2"/>
  </si>
  <si>
    <t xml:space="preserve">Monitor Polski 1991 nr. 41, poz. 288 </t>
    <phoneticPr fontId="2"/>
  </si>
  <si>
    <t xml:space="preserve">Monitor Polski 1991 nr. 41, poz. 287 </t>
    <phoneticPr fontId="2"/>
  </si>
  <si>
    <t>SL-"PPS"(Sojusz Ludzi - Polska, Praca, Sprawiedliwość)</t>
    <phoneticPr fontId="2"/>
  </si>
  <si>
    <t>Dziennik Ustaw z.1993r, Nr. 45, poz.205</t>
  </si>
  <si>
    <t>Partia Demokratyczna-demokraci.pl</t>
  </si>
  <si>
    <t>PKGiP(Polska Kondeferacja - Godność i Praca)</t>
    <phoneticPr fontId="2"/>
  </si>
  <si>
    <t>Inicjatywa RP</t>
    <phoneticPr fontId="2"/>
  </si>
  <si>
    <t>http://isip.sejm.gov.pl/servlet/Search?todo=file&amp;id=WDU19930450205&amp;type=3&amp;name=D19930205Lj.pdf</t>
  </si>
  <si>
    <t>KWWGK</t>
  </si>
  <si>
    <t>SKOPDG</t>
  </si>
  <si>
    <r>
      <t>1993</t>
    </r>
    <r>
      <rPr>
        <sz val="10"/>
        <rFont val="ＭＳ ゴシック"/>
        <family val="3"/>
        <charset val="128"/>
      </rPr>
      <t>年上院</t>
    </r>
    <rPh sb="4" eb="7">
      <t>ネンジョウイン</t>
    </rPh>
    <phoneticPr fontId="2"/>
  </si>
  <si>
    <r>
      <t>1997</t>
    </r>
    <r>
      <rPr>
        <sz val="10"/>
        <rFont val="ＭＳ ゴシック"/>
        <family val="3"/>
        <charset val="128"/>
      </rPr>
      <t>年下院</t>
    </r>
    <rPh sb="4" eb="7">
      <t>ネンカイン</t>
    </rPh>
    <phoneticPr fontId="2"/>
  </si>
  <si>
    <r>
      <t>1997</t>
    </r>
    <r>
      <rPr>
        <sz val="10"/>
        <rFont val="ＭＳ ゴシック"/>
        <family val="3"/>
        <charset val="128"/>
      </rPr>
      <t>年上院</t>
    </r>
    <rPh sb="4" eb="7">
      <t>ネンジョウイン</t>
    </rPh>
    <phoneticPr fontId="2"/>
  </si>
  <si>
    <t>NSZZ-Solidarność 80</t>
  </si>
  <si>
    <t>KSK</t>
  </si>
  <si>
    <t>UWiL</t>
  </si>
  <si>
    <t>BKW</t>
  </si>
  <si>
    <t>PWN-PSN</t>
  </si>
  <si>
    <t>ZZMiKWK</t>
  </si>
  <si>
    <t>PV</t>
  </si>
  <si>
    <t>RPW</t>
  </si>
  <si>
    <t>PKL</t>
  </si>
  <si>
    <t>NKW</t>
  </si>
  <si>
    <t>SKPTZ</t>
  </si>
  <si>
    <t>WKOT</t>
  </si>
  <si>
    <t>L'PZM'</t>
  </si>
  <si>
    <t>RFW</t>
  </si>
  <si>
    <r>
      <t>第</t>
    </r>
    <r>
      <rPr>
        <sz val="11"/>
        <rFont val="Times New Roman"/>
        <family val="1"/>
      </rPr>
      <t>2</t>
    </r>
    <r>
      <rPr>
        <sz val="11"/>
        <rFont val="ＭＳ ゴシック"/>
        <family val="3"/>
        <charset val="128"/>
      </rPr>
      <t>回投票（</t>
    </r>
    <r>
      <rPr>
        <sz val="11"/>
        <rFont val="Times New Roman"/>
        <family val="1"/>
      </rPr>
      <t>11</t>
    </r>
    <r>
      <rPr>
        <sz val="11"/>
        <rFont val="ＭＳ ゴシック"/>
        <family val="3"/>
        <charset val="128"/>
      </rPr>
      <t>月</t>
    </r>
    <r>
      <rPr>
        <sz val="11"/>
        <rFont val="Times New Roman"/>
        <family val="1"/>
      </rPr>
      <t>19</t>
    </r>
    <r>
      <rPr>
        <sz val="11"/>
        <rFont val="ＭＳ ゴシック"/>
        <family val="3"/>
        <charset val="128"/>
      </rPr>
      <t>日）</t>
    </r>
    <phoneticPr fontId="2"/>
  </si>
  <si>
    <r>
      <t>第</t>
    </r>
    <r>
      <rPr>
        <sz val="11"/>
        <rFont val="Times New Roman"/>
        <family val="1"/>
      </rPr>
      <t>1</t>
    </r>
    <r>
      <rPr>
        <sz val="11"/>
        <rFont val="ＭＳ ゴシック"/>
        <family val="3"/>
        <charset val="128"/>
      </rPr>
      <t>回投票</t>
    </r>
    <r>
      <rPr>
        <sz val="11"/>
        <rFont val="Times New Roman"/>
        <family val="1"/>
      </rPr>
      <t>(</t>
    </r>
    <r>
      <rPr>
        <sz val="11"/>
        <rFont val="Times New Roman"/>
        <family val="1"/>
      </rPr>
      <t>11</t>
    </r>
    <r>
      <rPr>
        <sz val="11"/>
        <rFont val="ＭＳ ゴシック"/>
        <family val="3"/>
        <charset val="128"/>
      </rPr>
      <t>月</t>
    </r>
    <r>
      <rPr>
        <sz val="11"/>
        <rFont val="Times New Roman"/>
        <family val="1"/>
      </rPr>
      <t>5</t>
    </r>
    <r>
      <rPr>
        <sz val="11"/>
        <rFont val="ＭＳ ゴシック"/>
        <family val="3"/>
        <charset val="128"/>
      </rPr>
      <t>日）　</t>
    </r>
    <phoneticPr fontId="2"/>
  </si>
  <si>
    <r>
      <t>2007</t>
    </r>
    <r>
      <rPr>
        <sz val="10"/>
        <rFont val="ＭＳ ゴシック"/>
        <family val="3"/>
        <charset val="128"/>
      </rPr>
      <t>年上院</t>
    </r>
    <rPh sb="4" eb="7">
      <t>ネンジョウイン</t>
    </rPh>
    <phoneticPr fontId="2"/>
  </si>
  <si>
    <t>Krajowa Partia Emeritów i Rencistów-Partia Ludowo-Demokratyczna</t>
    <phoneticPr fontId="2"/>
  </si>
  <si>
    <t>Liwiusz Marian Ilasz</t>
  </si>
  <si>
    <t>Leszek Henryk Bubel</t>
  </si>
  <si>
    <t>Andrzej Marian Olechowski</t>
  </si>
  <si>
    <t>Jarosław Kalinowski</t>
  </si>
  <si>
    <t>Dziennik Ustaw z.1990r, Nr. 67, poz.398</t>
  </si>
  <si>
    <t>Liga Polskich Rodzin</t>
  </si>
  <si>
    <r>
      <t>5</t>
    </r>
    <r>
      <rPr>
        <sz val="11"/>
        <rFont val="ＭＳ ゴシック"/>
        <family val="3"/>
        <charset val="128"/>
      </rPr>
      <t>年、</t>
    </r>
    <r>
      <rPr>
        <sz val="11"/>
        <rFont val="Times New Roman"/>
        <family val="1"/>
      </rPr>
      <t>1</t>
    </r>
    <r>
      <rPr>
        <sz val="11"/>
        <rFont val="ＭＳ ゴシック"/>
        <family val="3"/>
        <charset val="128"/>
      </rPr>
      <t>回のみ再選可能</t>
    </r>
  </si>
  <si>
    <r>
      <t>2</t>
    </r>
    <r>
      <rPr>
        <sz val="11"/>
        <rFont val="ＭＳ ゴシック"/>
        <family val="3"/>
        <charset val="128"/>
      </rPr>
      <t>回投票制。第</t>
    </r>
    <r>
      <rPr>
        <sz val="11"/>
        <rFont val="Times New Roman"/>
        <family val="1"/>
      </rPr>
      <t>1</t>
    </r>
    <r>
      <rPr>
        <sz val="11"/>
        <rFont val="ＭＳ ゴシック"/>
        <family val="3"/>
        <charset val="128"/>
      </rPr>
      <t>回投票で過半数の票を獲得した候補がいない場合、上位</t>
    </r>
    <r>
      <rPr>
        <sz val="11"/>
        <rFont val="Times New Roman"/>
        <family val="1"/>
      </rPr>
      <t>2</t>
    </r>
    <r>
      <rPr>
        <sz val="11"/>
        <rFont val="ＭＳ ゴシック"/>
        <family val="3"/>
        <charset val="128"/>
      </rPr>
      <t>名の候補による決選投票を実施</t>
    </r>
  </si>
  <si>
    <t>合計</t>
  </si>
  <si>
    <t>PTP</t>
  </si>
  <si>
    <t>PWSR</t>
  </si>
  <si>
    <t>KWPST</t>
  </si>
  <si>
    <t>PPD</t>
  </si>
  <si>
    <t>KWRN-L</t>
  </si>
  <si>
    <t>KWMUW</t>
  </si>
  <si>
    <t>SSS</t>
  </si>
  <si>
    <t>R'RZ'</t>
  </si>
  <si>
    <t>LNRZ</t>
  </si>
  <si>
    <t>SWFW-Baszta</t>
  </si>
  <si>
    <t>LD</t>
  </si>
  <si>
    <t>NKWW91</t>
  </si>
  <si>
    <t>KWS</t>
  </si>
  <si>
    <t>PPOK(Główna Polska Partia Odnowy Kraju)</t>
    <phoneticPr fontId="2"/>
  </si>
  <si>
    <t>SD(Spółdielczy Dom)</t>
    <phoneticPr fontId="2"/>
  </si>
  <si>
    <t>合計</t>
    <rPh sb="0" eb="2">
      <t>ゴウケイ</t>
    </rPh>
    <phoneticPr fontId="2"/>
  </si>
  <si>
    <t>KPEiR RP</t>
    <phoneticPr fontId="2"/>
  </si>
  <si>
    <t>UPRz(Unia Prawicy Rzeczypospolitej)</t>
    <phoneticPr fontId="2"/>
  </si>
  <si>
    <t>PiP(Pojednanie i Przysząość)</t>
    <phoneticPr fontId="2"/>
  </si>
  <si>
    <t>NOP(Narodowe Odrodzenie Polski)</t>
    <phoneticPr fontId="2"/>
  </si>
  <si>
    <t>PPN(Polska Partia Narodowa)</t>
    <phoneticPr fontId="2"/>
  </si>
  <si>
    <t>SLD-UP</t>
    <phoneticPr fontId="2"/>
  </si>
  <si>
    <t>Prawica Rzeczypospolitej</t>
    <phoneticPr fontId="2"/>
  </si>
  <si>
    <t>Konfederacja Polski Niepodległej</t>
  </si>
  <si>
    <t>Confederation for an Independent Poland</t>
  </si>
  <si>
    <t>有効投票数</t>
    <rPh sb="0" eb="2">
      <t>ユウコウ</t>
    </rPh>
    <rPh sb="2" eb="5">
      <t>トウヒョウスウ</t>
    </rPh>
    <phoneticPr fontId="2"/>
  </si>
  <si>
    <t>投票率</t>
    <rPh sb="0" eb="3">
      <t>トウヒョウリツ</t>
    </rPh>
    <phoneticPr fontId="2"/>
  </si>
  <si>
    <t>有効投票率</t>
    <rPh sb="4" eb="5">
      <t>リツ</t>
    </rPh>
    <phoneticPr fontId="2"/>
  </si>
  <si>
    <t>Hanna Gronkiewicz-Waltz</t>
  </si>
  <si>
    <t>Janusz Ryszard Korwin-Mikke</t>
  </si>
  <si>
    <t>Andrzej Lepper</t>
  </si>
  <si>
    <t>Dom Ojczysty</t>
  </si>
  <si>
    <t>Centrum</t>
  </si>
  <si>
    <t>LiD</t>
  </si>
  <si>
    <t>Samoobrona Patriotyczna</t>
  </si>
  <si>
    <t>NSZZ"S"</t>
  </si>
  <si>
    <t>BBWR</t>
  </si>
  <si>
    <t>ポーランド大統領選挙結果</t>
  </si>
  <si>
    <r>
      <t>1990</t>
    </r>
    <r>
      <rPr>
        <sz val="14"/>
        <rFont val="ＭＳ ゴシック"/>
        <family val="3"/>
        <charset val="128"/>
      </rPr>
      <t>年大統領選挙結果</t>
    </r>
  </si>
  <si>
    <t>候補者名</t>
  </si>
  <si>
    <t>Lech Wałęsa</t>
  </si>
  <si>
    <t>SP</t>
  </si>
  <si>
    <t>SD</t>
  </si>
  <si>
    <t>MN</t>
  </si>
  <si>
    <t>PCD</t>
  </si>
  <si>
    <t>PPEZ</t>
  </si>
  <si>
    <t>ZP</t>
  </si>
  <si>
    <t>PW</t>
  </si>
  <si>
    <t>Dariusz Maciej Grabowski</t>
  </si>
  <si>
    <t>Piotr Ikonowicz</t>
  </si>
  <si>
    <t>Tadeusz Adam Wilecki</t>
  </si>
  <si>
    <t>Andrzej Zbigniew Lepper</t>
  </si>
  <si>
    <t>UPR</t>
  </si>
  <si>
    <t>Unia Demokratyczna</t>
  </si>
  <si>
    <t>SLD-UP</t>
  </si>
  <si>
    <t>PORP</t>
  </si>
  <si>
    <t>Socjaldemokracja Polska</t>
  </si>
  <si>
    <t>Social Democratic Party of Poland</t>
  </si>
  <si>
    <t>RdR</t>
    <phoneticPr fontId="2"/>
  </si>
  <si>
    <t>UP</t>
    <phoneticPr fontId="2"/>
  </si>
  <si>
    <t>UPR</t>
    <phoneticPr fontId="2"/>
  </si>
  <si>
    <t>NSZZ"Solidarność"</t>
    <phoneticPr fontId="2"/>
  </si>
  <si>
    <t>SdRP</t>
    <phoneticPr fontId="2"/>
  </si>
  <si>
    <t>KPN</t>
    <phoneticPr fontId="2"/>
  </si>
  <si>
    <t>Samoobrona RP</t>
    <phoneticPr fontId="2"/>
  </si>
  <si>
    <t>Samoobrona RP</t>
    <phoneticPr fontId="2"/>
  </si>
  <si>
    <t>PPN</t>
    <phoneticPr fontId="2"/>
  </si>
  <si>
    <t>ONP-LP</t>
    <phoneticPr fontId="2"/>
  </si>
  <si>
    <t>http://isip.sejm.gov.pl/servlet/Search?todo=file&amp;id=WDU20010460499&amp;type=3&amp;name=D20010499Lj.pdf</t>
    <phoneticPr fontId="2"/>
  </si>
  <si>
    <t>Election Action "Solidarity"</t>
  </si>
  <si>
    <t>Partie i koalicje polityczne III Rzeczypospolitej</t>
    <phoneticPr fontId="2"/>
  </si>
  <si>
    <t>Akcja Wyborcza "Solidarność"</t>
  </si>
  <si>
    <t>投票率</t>
    <rPh sb="2" eb="3">
      <t>リツ</t>
    </rPh>
    <phoneticPr fontId="2"/>
  </si>
  <si>
    <t>投票数</t>
    <rPh sb="0" eb="3">
      <t>トウヒョウスウ</t>
    </rPh>
    <phoneticPr fontId="2"/>
  </si>
  <si>
    <t>PWN-PSN(Polska Wspólnota Narodowe - Polskie Stronnictwo Narodowe)</t>
    <phoneticPr fontId="2"/>
  </si>
  <si>
    <r>
      <t>第</t>
    </r>
    <r>
      <rPr>
        <sz val="11"/>
        <rFont val="Times New Roman"/>
        <family val="1"/>
      </rPr>
      <t>2</t>
    </r>
    <r>
      <rPr>
        <sz val="11"/>
        <rFont val="ＭＳ ゴシック"/>
        <family val="3"/>
        <charset val="128"/>
      </rPr>
      <t>回投票（</t>
    </r>
    <r>
      <rPr>
        <sz val="11"/>
        <rFont val="Times New Roman"/>
        <family val="1"/>
      </rPr>
      <t>2005</t>
    </r>
    <r>
      <rPr>
        <sz val="11"/>
        <rFont val="ＭＳ ゴシック"/>
        <family val="3"/>
        <charset val="128"/>
      </rPr>
      <t>年</t>
    </r>
    <r>
      <rPr>
        <sz val="11"/>
        <rFont val="Times New Roman"/>
        <family val="1"/>
      </rPr>
      <t>11</t>
    </r>
    <r>
      <rPr>
        <sz val="11"/>
        <rFont val="ＭＳ ゴシック"/>
        <family val="3"/>
        <charset val="128"/>
      </rPr>
      <t>月</t>
    </r>
    <r>
      <rPr>
        <sz val="11"/>
        <rFont val="Times New Roman"/>
        <family val="1"/>
      </rPr>
      <t>23</t>
    </r>
    <r>
      <rPr>
        <sz val="11"/>
        <rFont val="ＭＳ ゴシック"/>
        <family val="3"/>
        <charset val="128"/>
      </rPr>
      <t>日）</t>
    </r>
  </si>
  <si>
    <t>Bezpartyjny Brok Wspierania Reform</t>
  </si>
  <si>
    <t>Non-Partisan Bloc</t>
  </si>
  <si>
    <r>
      <t>1991</t>
    </r>
    <r>
      <rPr>
        <sz val="11"/>
        <rFont val="ＭＳ ゴシック"/>
        <family val="3"/>
        <charset val="128"/>
      </rPr>
      <t>年の選挙制度</t>
    </r>
  </si>
  <si>
    <r>
      <t>1993</t>
    </r>
    <r>
      <rPr>
        <sz val="11"/>
        <rFont val="ＭＳ ゴシック"/>
        <family val="3"/>
        <charset val="128"/>
      </rPr>
      <t>年および</t>
    </r>
    <r>
      <rPr>
        <sz val="11"/>
        <rFont val="Times New Roman"/>
        <family val="1"/>
      </rPr>
      <t>1997</t>
    </r>
    <r>
      <rPr>
        <sz val="11"/>
        <rFont val="ＭＳ ゴシック"/>
        <family val="3"/>
        <charset val="128"/>
      </rPr>
      <t>年の選挙制度</t>
    </r>
  </si>
  <si>
    <t>Dziennik Ustaw z.1991r, Nr. 59, poz.252</t>
  </si>
  <si>
    <r>
      <t>2005</t>
    </r>
    <r>
      <rPr>
        <sz val="10"/>
        <rFont val="ＭＳ ゴシック"/>
        <family val="3"/>
        <charset val="128"/>
      </rPr>
      <t>年下院</t>
    </r>
    <rPh sb="4" eb="7">
      <t>ネンカイン</t>
    </rPh>
    <phoneticPr fontId="2"/>
  </si>
  <si>
    <t>Torun, 2004</t>
    <phoneticPr fontId="2"/>
  </si>
  <si>
    <t>K.Kowalczyk and J. Sielski(eds.)</t>
    <phoneticPr fontId="2"/>
  </si>
  <si>
    <t>http://isip.sejm.gov.pl/servlet/Search?todo=file&amp;id=WDU19900670398&amp;type=3&amp;name=D19900398Lj.pdf</t>
    <phoneticPr fontId="2"/>
  </si>
  <si>
    <t>Dziennik Ustaw z.2001r, Nr. 46, poz.499</t>
    <phoneticPr fontId="2"/>
  </si>
  <si>
    <r>
      <t>2005</t>
    </r>
    <r>
      <rPr>
        <sz val="10"/>
        <rFont val="ＭＳ ゴシック"/>
        <family val="3"/>
        <charset val="128"/>
      </rPr>
      <t>年上院</t>
    </r>
    <rPh sb="4" eb="5">
      <t>ネン</t>
    </rPh>
    <rPh sb="5" eb="7">
      <t>ジョウイン</t>
    </rPh>
    <phoneticPr fontId="2"/>
  </si>
  <si>
    <t>RCS'P'</t>
  </si>
  <si>
    <t>WBM</t>
  </si>
  <si>
    <t>KKSP</t>
  </si>
  <si>
    <t>PZZ</t>
  </si>
  <si>
    <t>KP</t>
  </si>
  <si>
    <t>WiP</t>
  </si>
  <si>
    <t>ZZP</t>
  </si>
  <si>
    <t>JL</t>
  </si>
  <si>
    <t>RMP</t>
  </si>
  <si>
    <t>KWP</t>
  </si>
  <si>
    <t>Solidarność 80</t>
  </si>
  <si>
    <t>KRS</t>
  </si>
  <si>
    <t>PPPP</t>
  </si>
  <si>
    <t>DC</t>
  </si>
  <si>
    <t>Jan Pyszko</t>
  </si>
  <si>
    <t>Adam Andrzej Słomka</t>
  </si>
  <si>
    <t>SN</t>
  </si>
  <si>
    <t>PPE-PPZ</t>
  </si>
  <si>
    <t>RDS</t>
  </si>
  <si>
    <t>Partia X</t>
  </si>
  <si>
    <t>LPW'P'</t>
  </si>
  <si>
    <t>RAS</t>
  </si>
  <si>
    <t>BLC</t>
  </si>
  <si>
    <t>Marek Stefan Borowski</t>
  </si>
  <si>
    <t>選挙結果</t>
    <rPh sb="0" eb="4">
      <t>センキョケッカ</t>
    </rPh>
    <phoneticPr fontId="2"/>
  </si>
  <si>
    <t>Unia Polityki Realnej</t>
    <phoneticPr fontId="2"/>
  </si>
  <si>
    <t>Henryka Teodora Bochniarz</t>
  </si>
  <si>
    <t>Jan Łopuszański</t>
  </si>
  <si>
    <t xml:space="preserve">Self-Defence </t>
  </si>
  <si>
    <r>
      <t>100</t>
    </r>
    <r>
      <rPr>
        <sz val="11"/>
        <rFont val="ＭＳ ゴシック"/>
        <family val="3"/>
        <charset val="128"/>
      </rPr>
      <t>議席を</t>
    </r>
    <r>
      <rPr>
        <sz val="11"/>
        <rFont val="Times New Roman"/>
        <family val="1"/>
      </rPr>
      <t>49</t>
    </r>
    <r>
      <rPr>
        <sz val="11"/>
        <rFont val="ＭＳ ゴシック"/>
        <family val="3"/>
        <charset val="128"/>
      </rPr>
      <t>の選挙区</t>
    </r>
    <r>
      <rPr>
        <sz val="11"/>
        <rFont val="Times New Roman"/>
        <family val="1"/>
      </rPr>
      <t>(</t>
    </r>
    <r>
      <rPr>
        <sz val="11"/>
        <rFont val="ＭＳ ゴシック"/>
        <family val="3"/>
        <charset val="128"/>
      </rPr>
      <t>当時の県</t>
    </r>
    <r>
      <rPr>
        <sz val="11"/>
        <rFont val="Times New Roman"/>
        <family val="1"/>
      </rPr>
      <t>)</t>
    </r>
    <r>
      <rPr>
        <sz val="11"/>
        <rFont val="ＭＳ ゴシック"/>
        <family val="3"/>
        <charset val="128"/>
      </rPr>
      <t>に配分</t>
    </r>
  </si>
  <si>
    <r>
      <t>100</t>
    </r>
    <r>
      <rPr>
        <sz val="11"/>
        <rFont val="ＭＳ ゴシック"/>
        <family val="3"/>
        <charset val="128"/>
      </rPr>
      <t>議席を</t>
    </r>
    <r>
      <rPr>
        <sz val="11"/>
        <rFont val="Times New Roman"/>
        <family val="1"/>
      </rPr>
      <t>40</t>
    </r>
    <r>
      <rPr>
        <sz val="11"/>
        <rFont val="ＭＳ ゴシック"/>
        <family val="3"/>
        <charset val="128"/>
      </rPr>
      <t>選挙区に配分</t>
    </r>
  </si>
  <si>
    <t>AWSP</t>
  </si>
  <si>
    <r>
      <t>18</t>
    </r>
    <r>
      <rPr>
        <sz val="11"/>
        <rFont val="ＭＳ ゴシック"/>
        <family val="3"/>
        <charset val="128"/>
      </rPr>
      <t>歳以上／</t>
    </r>
    <r>
      <rPr>
        <sz val="11"/>
        <rFont val="Times New Roman"/>
        <family val="1"/>
      </rPr>
      <t>35</t>
    </r>
    <r>
      <rPr>
        <sz val="11"/>
        <rFont val="ＭＳ ゴシック"/>
        <family val="3"/>
        <charset val="128"/>
      </rPr>
      <t>歳以上。なお立候補に際しては有権者</t>
    </r>
    <r>
      <rPr>
        <sz val="11"/>
        <rFont val="Times New Roman"/>
        <family val="1"/>
      </rPr>
      <t>10</t>
    </r>
    <r>
      <rPr>
        <sz val="11"/>
        <rFont val="ＭＳ ゴシック"/>
        <family val="3"/>
        <charset val="128"/>
      </rPr>
      <t>万人以上の署名を集める必要がある</t>
    </r>
    <phoneticPr fontId="2"/>
  </si>
  <si>
    <r>
      <t>1995</t>
    </r>
    <r>
      <rPr>
        <sz val="14"/>
        <rFont val="ＭＳ ゴシック"/>
        <family val="3"/>
        <charset val="128"/>
      </rPr>
      <t>年大統領選挙結果</t>
    </r>
  </si>
  <si>
    <t>Aleksander Kwaśniewski</t>
  </si>
  <si>
    <t>Jacek Jan Kuroń</t>
  </si>
  <si>
    <t>BdP</t>
  </si>
  <si>
    <r>
      <t>無所属</t>
    </r>
    <r>
      <rPr>
        <sz val="11"/>
        <rFont val="Times New Roman"/>
        <family val="1"/>
      </rPr>
      <t>(SLD/UP</t>
    </r>
    <r>
      <rPr>
        <sz val="11"/>
        <rFont val="ＭＳ ゴシック"/>
        <family val="3"/>
        <charset val="128"/>
      </rPr>
      <t>支持</t>
    </r>
    <r>
      <rPr>
        <sz val="11"/>
        <rFont val="Times New Roman"/>
        <family val="1"/>
      </rPr>
      <t>)</t>
    </r>
    <rPh sb="0" eb="3">
      <t>ムショゾク</t>
    </rPh>
    <rPh sb="10" eb="12">
      <t>シジ</t>
    </rPh>
    <phoneticPr fontId="2"/>
  </si>
  <si>
    <t>SLD</t>
    <phoneticPr fontId="2"/>
  </si>
  <si>
    <t>Sojusz Lewicy Demokratycznej--Unia Pracy</t>
  </si>
  <si>
    <t>投票用紙発行数</t>
    <rPh sb="0" eb="2">
      <t>トウヒョウ</t>
    </rPh>
    <rPh sb="2" eb="4">
      <t>ヨウシ</t>
    </rPh>
    <rPh sb="4" eb="7">
      <t>ハッコウスウ</t>
    </rPh>
    <phoneticPr fontId="2"/>
  </si>
  <si>
    <t>Bezpartyjny Brok Wspierania Reform-Blok dla Polski</t>
  </si>
  <si>
    <t>Non-Partisan Bloc--Bloc for Poland</t>
  </si>
  <si>
    <t>http://www.pis.org.pl/</t>
    <phoneticPr fontId="2"/>
  </si>
  <si>
    <t>Group of the European People's Party (Christian Democrats) and European Democrats</t>
    <phoneticPr fontId="2"/>
  </si>
  <si>
    <t>http://www.platforma.org/</t>
    <phoneticPr fontId="2"/>
  </si>
  <si>
    <t>http://www.samoobrona.org.pl/</t>
    <phoneticPr fontId="2"/>
  </si>
  <si>
    <t>MNŚO(Towarzystwo Społeczno - Kulturalne Mniejszości Niemieckiej na Śląsku Opolskim)</t>
    <phoneticPr fontId="2"/>
  </si>
  <si>
    <t>Unia Pracy</t>
  </si>
  <si>
    <t>Labour Union</t>
  </si>
  <si>
    <t>Akcja Wyborcza "Solidarność" Prawicy</t>
  </si>
  <si>
    <t>Bogdan Pawłowski</t>
  </si>
  <si>
    <r>
      <t>2005</t>
    </r>
    <r>
      <rPr>
        <sz val="14"/>
        <rFont val="ＭＳ ゴシック"/>
        <family val="3"/>
        <charset val="128"/>
      </rPr>
      <t>年大統領選挙結果</t>
    </r>
  </si>
  <si>
    <t>Election Action "Solidarity" of the Right</t>
  </si>
  <si>
    <t>Franciszek Donald Tusk</t>
  </si>
  <si>
    <t>Lech Aleksander Kaczyński</t>
  </si>
  <si>
    <t>Stanisław Tymiński</t>
  </si>
  <si>
    <t>Tadeusz Mazowiecki</t>
  </si>
  <si>
    <t>Włodzimiesz Cimoszewicz</t>
  </si>
  <si>
    <t>Roman Bartoszcze</t>
  </si>
  <si>
    <t>Leszek Robert Moczulski</t>
  </si>
  <si>
    <t>得票率</t>
  </si>
  <si>
    <t>UD</t>
  </si>
  <si>
    <t>SLD</t>
  </si>
  <si>
    <t>WAK</t>
  </si>
  <si>
    <t>POC</t>
  </si>
  <si>
    <t>PSL</t>
  </si>
  <si>
    <t>KPN</t>
  </si>
  <si>
    <t>KLD</t>
  </si>
  <si>
    <t>PL</t>
  </si>
  <si>
    <t>Solidarność</t>
  </si>
  <si>
    <t>PER</t>
  </si>
  <si>
    <r>
      <t>☆第</t>
    </r>
    <r>
      <rPr>
        <sz val="11"/>
        <rFont val="Times New Roman"/>
        <family val="1"/>
      </rPr>
      <t>1</t>
    </r>
    <r>
      <rPr>
        <sz val="11"/>
        <rFont val="ＭＳ ゴシック"/>
        <family val="3"/>
        <charset val="128"/>
      </rPr>
      <t>回投票で</t>
    </r>
    <r>
      <rPr>
        <sz val="11"/>
        <rFont val="Times New Roman"/>
        <family val="1"/>
      </rPr>
      <t>Kwaśniewski</t>
    </r>
    <r>
      <rPr>
        <sz val="11"/>
        <rFont val="ＭＳ ゴシック"/>
        <family val="3"/>
        <charset val="128"/>
      </rPr>
      <t>が過半数の得票を獲得したため、当選が確定</t>
    </r>
  </si>
  <si>
    <r>
      <t>第</t>
    </r>
    <r>
      <rPr>
        <sz val="11"/>
        <rFont val="Times New Roman"/>
        <family val="1"/>
      </rPr>
      <t>1</t>
    </r>
    <r>
      <rPr>
        <sz val="11"/>
        <rFont val="ＭＳ ゴシック"/>
        <family val="3"/>
        <charset val="128"/>
      </rPr>
      <t>回投票</t>
    </r>
    <r>
      <rPr>
        <sz val="11"/>
        <rFont val="Times New Roman"/>
        <family val="1"/>
      </rPr>
      <t>(2005</t>
    </r>
    <r>
      <rPr>
        <sz val="11"/>
        <rFont val="ＭＳ ゴシック"/>
        <family val="3"/>
        <charset val="128"/>
      </rPr>
      <t>年</t>
    </r>
    <r>
      <rPr>
        <sz val="11"/>
        <rFont val="Times New Roman"/>
        <family val="1"/>
      </rPr>
      <t>11</t>
    </r>
    <r>
      <rPr>
        <sz val="11"/>
        <rFont val="ＭＳ ゴシック"/>
        <family val="3"/>
        <charset val="128"/>
      </rPr>
      <t>月</t>
    </r>
    <r>
      <rPr>
        <sz val="11"/>
        <rFont val="Times New Roman"/>
        <family val="1"/>
      </rPr>
      <t>9</t>
    </r>
    <r>
      <rPr>
        <sz val="11"/>
        <rFont val="ＭＳ ゴシック"/>
        <family val="3"/>
        <charset val="128"/>
      </rPr>
      <t>日）　</t>
    </r>
  </si>
  <si>
    <t>Ruch Odbudowy Polski</t>
  </si>
  <si>
    <t>Movement for Rebuilding Poland</t>
  </si>
  <si>
    <t>Samoobrona Rzeczypospolitej Polskiej</t>
  </si>
  <si>
    <r>
      <t>1991</t>
    </r>
    <r>
      <rPr>
        <sz val="10"/>
        <rFont val="ＭＳ ゴシック"/>
        <family val="3"/>
        <charset val="128"/>
      </rPr>
      <t>年下院</t>
    </r>
    <rPh sb="4" eb="7">
      <t>ネンカイン</t>
    </rPh>
    <phoneticPr fontId="2"/>
  </si>
  <si>
    <r>
      <t>1991</t>
    </r>
    <r>
      <rPr>
        <sz val="10"/>
        <rFont val="ＭＳ ゴシック"/>
        <family val="3"/>
        <charset val="128"/>
      </rPr>
      <t>年上院</t>
    </r>
    <rPh sb="4" eb="5">
      <t>ネン</t>
    </rPh>
    <rPh sb="5" eb="7">
      <t>ジョウイン</t>
    </rPh>
    <phoneticPr fontId="2"/>
  </si>
  <si>
    <r>
      <t>1993</t>
    </r>
    <r>
      <rPr>
        <sz val="10"/>
        <rFont val="ＭＳ ゴシック"/>
        <family val="3"/>
        <charset val="128"/>
      </rPr>
      <t>年下院</t>
    </r>
    <rPh sb="4" eb="7">
      <t>ネンカイン</t>
    </rPh>
    <phoneticPr fontId="2"/>
  </si>
  <si>
    <t>Sojusz Lewicy Demokratycznej</t>
  </si>
  <si>
    <t>Democratic Left Alliance</t>
  </si>
  <si>
    <r>
      <t>2001</t>
    </r>
    <r>
      <rPr>
        <sz val="10"/>
        <rFont val="ＭＳ ゴシック"/>
        <family val="3"/>
        <charset val="128"/>
      </rPr>
      <t>年下院</t>
    </r>
    <rPh sb="4" eb="5">
      <t>ネンジョウイン</t>
    </rPh>
    <rPh sb="5" eb="7">
      <t>カイン</t>
    </rPh>
    <phoneticPr fontId="2"/>
  </si>
  <si>
    <r>
      <t>2001</t>
    </r>
    <r>
      <rPr>
        <sz val="10"/>
        <rFont val="ＭＳ ゴシック"/>
        <family val="3"/>
        <charset val="128"/>
      </rPr>
      <t>年上院</t>
    </r>
    <rPh sb="4" eb="7">
      <t>ネンジョウイン</t>
    </rPh>
    <phoneticPr fontId="2"/>
  </si>
  <si>
    <t>http://isip.sejm.gov.pl/servlet/Search?todo=file&amp;id=WDU19910590252&amp;type=2&amp;name=D19910252.pdf</t>
  </si>
  <si>
    <t>Ojczyzna</t>
  </si>
  <si>
    <t>PC</t>
  </si>
  <si>
    <t>Samoobrona</t>
  </si>
  <si>
    <t>Polska Partia Socjalistyczna</t>
    <phoneticPr fontId="2"/>
  </si>
  <si>
    <t>NKWW(Narodowy Komitet Wybory Woborców)</t>
    <phoneticPr fontId="2"/>
  </si>
  <si>
    <t>Socialist Group in the European Parliament</t>
    <phoneticPr fontId="2"/>
  </si>
  <si>
    <t>http://www.uniapracy.org.pl/</t>
    <phoneticPr fontId="2"/>
  </si>
  <si>
    <t>UPR</t>
    <phoneticPr fontId="2"/>
  </si>
  <si>
    <t>Marian Krzaklewski</t>
    <phoneticPr fontId="2"/>
  </si>
  <si>
    <t>http://isip.sejm.gov.pl/servlet/Search?todo=file&amp;id=WDU19910580246&amp;type=2&amp;name=D19910246.pdf</t>
  </si>
  <si>
    <r>
      <t>18</t>
    </r>
    <r>
      <rPr>
        <sz val="11"/>
        <rFont val="ＭＳ ゴシック"/>
        <family val="3"/>
        <charset val="128"/>
      </rPr>
      <t>歳以上／</t>
    </r>
    <r>
      <rPr>
        <sz val="11"/>
        <rFont val="Times New Roman"/>
        <family val="1"/>
      </rPr>
      <t>30</t>
    </r>
    <r>
      <rPr>
        <sz val="11"/>
        <rFont val="ＭＳ ゴシック"/>
        <family val="3"/>
        <charset val="128"/>
      </rPr>
      <t>歳以上</t>
    </r>
  </si>
  <si>
    <r>
      <t>4</t>
    </r>
    <r>
      <rPr>
        <sz val="11"/>
        <rFont val="ＭＳ ゴシック"/>
        <family val="3"/>
        <charset val="128"/>
      </rPr>
      <t>年</t>
    </r>
    <r>
      <rPr>
        <sz val="11"/>
        <rFont val="Times New Roman"/>
        <family val="1"/>
      </rPr>
      <t>(</t>
    </r>
    <r>
      <rPr>
        <sz val="11"/>
        <rFont val="ＭＳ ゴシック"/>
        <family val="3"/>
        <charset val="128"/>
      </rPr>
      <t>下院が解散したら同時に解散し選挙</t>
    </r>
    <r>
      <rPr>
        <sz val="11"/>
        <rFont val="Times New Roman"/>
        <family val="1"/>
      </rPr>
      <t>)</t>
    </r>
  </si>
  <si>
    <t>SDPL</t>
  </si>
  <si>
    <t>PD-demokraci.pl</t>
  </si>
  <si>
    <t>League of Polish Families</t>
  </si>
  <si>
    <r>
      <t>1</t>
    </r>
    <r>
      <rPr>
        <sz val="11"/>
        <rFont val="ＭＳ ゴシック"/>
        <family val="3"/>
        <charset val="128"/>
      </rPr>
      <t>選挙区で</t>
    </r>
    <r>
      <rPr>
        <sz val="11"/>
        <rFont val="Times New Roman"/>
        <family val="1"/>
      </rPr>
      <t>2</t>
    </r>
    <r>
      <rPr>
        <sz val="11"/>
        <rFont val="ＭＳ ゴシック"/>
        <family val="3"/>
        <charset val="128"/>
      </rPr>
      <t>名から</t>
    </r>
    <r>
      <rPr>
        <sz val="11"/>
        <rFont val="Times New Roman"/>
        <family val="1"/>
      </rPr>
      <t>4</t>
    </r>
    <r>
      <rPr>
        <sz val="11"/>
        <rFont val="ＭＳ ゴシック"/>
        <family val="3"/>
        <charset val="128"/>
      </rPr>
      <t>名</t>
    </r>
  </si>
  <si>
    <t>Dziennik Ustaw z.2004r, Nr. 25, poz.219</t>
  </si>
  <si>
    <t>Jan Olszewski</t>
  </si>
  <si>
    <t>Waldemar Pawlak</t>
  </si>
  <si>
    <t>Tadeusz Stanisław Zieliński</t>
  </si>
  <si>
    <t>POD'S'</t>
  </si>
  <si>
    <t>KWNR</t>
  </si>
  <si>
    <t>GKN</t>
  </si>
  <si>
    <t>KWLSKnb</t>
  </si>
  <si>
    <t>KW'Dns'</t>
  </si>
  <si>
    <t>KKWRNP</t>
  </si>
  <si>
    <t>OKWPPN</t>
  </si>
  <si>
    <t>KWPP</t>
  </si>
  <si>
    <t>WIS</t>
  </si>
  <si>
    <t>SSKW</t>
  </si>
  <si>
    <t>KWPTC</t>
  </si>
  <si>
    <r>
      <t>政党概要</t>
    </r>
    <r>
      <rPr>
        <sz val="10"/>
        <rFont val="Times New Roman"/>
        <family val="1"/>
      </rPr>
      <t>(</t>
    </r>
    <r>
      <rPr>
        <sz val="10"/>
        <rFont val="ＭＳ ゴシック"/>
        <family val="3"/>
        <charset val="128"/>
      </rPr>
      <t>他にデータベース記載の政党ホームページを参照</t>
    </r>
    <r>
      <rPr>
        <sz val="10"/>
        <rFont val="Times New Roman"/>
        <family val="1"/>
      </rPr>
      <t>)</t>
    </r>
    <rPh sb="0" eb="4">
      <t>セイトウガイヨウ</t>
    </rPh>
    <rPh sb="5" eb="6">
      <t>ホカ</t>
    </rPh>
    <rPh sb="13" eb="15">
      <t>キサイ</t>
    </rPh>
    <rPh sb="16" eb="18">
      <t>セイトウ</t>
    </rPh>
    <rPh sb="25" eb="27">
      <t>サンショウ</t>
    </rPh>
    <phoneticPr fontId="2"/>
  </si>
  <si>
    <t>National Party of Pensioners</t>
  </si>
  <si>
    <t>KPN-OP</t>
    <phoneticPr fontId="2"/>
  </si>
  <si>
    <t>PP</t>
    <phoneticPr fontId="2"/>
  </si>
  <si>
    <t>PPS</t>
    <phoneticPr fontId="2"/>
  </si>
  <si>
    <t>SN</t>
    <phoneticPr fontId="2"/>
  </si>
  <si>
    <r>
      <t>1997</t>
    </r>
    <r>
      <rPr>
        <sz val="11"/>
        <rFont val="ＭＳ ゴシック"/>
        <family val="3"/>
        <charset val="128"/>
      </rPr>
      <t>年までの選挙制度</t>
    </r>
  </si>
  <si>
    <t>Dziennik Ustaw z.1991r, Nr. 58, poz.246</t>
  </si>
  <si>
    <t>Socialist Group in the European Parliament</t>
    <phoneticPr fontId="2"/>
  </si>
  <si>
    <t>Lewica I Demokraci</t>
    <phoneticPr fontId="2"/>
  </si>
  <si>
    <t>http://www.demokraci.pl/</t>
    <phoneticPr fontId="2"/>
  </si>
  <si>
    <t>Group of the Alliance of Liberals and Democrats for Europe</t>
    <phoneticPr fontId="2"/>
  </si>
  <si>
    <t>登録有権者</t>
  </si>
  <si>
    <t>投票数</t>
  </si>
  <si>
    <t>投票率</t>
  </si>
  <si>
    <t>有効投票数</t>
  </si>
  <si>
    <t>KWSRK</t>
  </si>
  <si>
    <t>BLN</t>
  </si>
  <si>
    <t>KWZZOS</t>
  </si>
  <si>
    <t>KWPKOWP</t>
  </si>
  <si>
    <t>PPB</t>
  </si>
  <si>
    <t>ROS</t>
  </si>
  <si>
    <t>KW'SR'</t>
  </si>
  <si>
    <t>KWBHO</t>
  </si>
  <si>
    <t>Law and Justice</t>
  </si>
  <si>
    <t>UP</t>
  </si>
  <si>
    <t>BBRW</t>
  </si>
  <si>
    <t>Polskie partie i ugrupowania parlamentarne</t>
    <phoneticPr fontId="2"/>
  </si>
  <si>
    <t>Wrocław, 2000</t>
    <phoneticPr fontId="2"/>
  </si>
  <si>
    <t>PO</t>
  </si>
  <si>
    <t>KPEiR-PLD</t>
  </si>
  <si>
    <t>MNŚO(Towarzystwo Społeczno - Kulturalnego Niemców na Śląsku Opolskim)</t>
    <phoneticPr fontId="2"/>
  </si>
  <si>
    <t>KWNSZZ'S80'</t>
  </si>
  <si>
    <t>KWBLGWR</t>
  </si>
  <si>
    <t>Socialist Group in the European Parliament</t>
    <phoneticPr fontId="2"/>
  </si>
  <si>
    <t>http://www.sld.org.pl/</t>
    <phoneticPr fontId="2"/>
  </si>
  <si>
    <t>AWS</t>
  </si>
  <si>
    <t>ROP</t>
  </si>
  <si>
    <t>KPEiR</t>
  </si>
  <si>
    <t>PiS</t>
  </si>
  <si>
    <t>LPR</t>
  </si>
  <si>
    <r>
      <t>2010</t>
    </r>
    <r>
      <rPr>
        <sz val="10"/>
        <rFont val="ＭＳ Ｐゴシック"/>
        <family val="2"/>
        <charset val="128"/>
      </rPr>
      <t>年大統領第</t>
    </r>
    <r>
      <rPr>
        <sz val="10"/>
        <rFont val="Times New Roman"/>
        <family val="1"/>
      </rPr>
      <t>2</t>
    </r>
    <r>
      <rPr>
        <sz val="10"/>
        <rFont val="ＭＳ Ｐゴシック"/>
        <family val="2"/>
        <charset val="128"/>
      </rPr>
      <t>回</t>
    </r>
    <rPh sb="4" eb="9">
      <t>ネンダイトウリョウダイ</t>
    </rPh>
    <rPh sb="10" eb="11">
      <t>カイ</t>
    </rPh>
    <phoneticPr fontId="2"/>
  </si>
  <si>
    <r>
      <t>2010</t>
    </r>
    <r>
      <rPr>
        <sz val="10"/>
        <rFont val="ＭＳ Ｐゴシック"/>
        <family val="2"/>
        <charset val="128"/>
      </rPr>
      <t>年大統領第</t>
    </r>
    <r>
      <rPr>
        <sz val="10"/>
        <rFont val="Times New Roman"/>
        <family val="1"/>
      </rPr>
      <t>1</t>
    </r>
    <r>
      <rPr>
        <sz val="10"/>
        <rFont val="ＭＳ Ｐゴシック"/>
        <family val="2"/>
        <charset val="128"/>
      </rPr>
      <t>回</t>
    </r>
    <rPh sb="4" eb="9">
      <t>ネンダイトウリョウダイ</t>
    </rPh>
    <rPh sb="10" eb="11">
      <t>カイ</t>
    </rPh>
    <phoneticPr fontId="2"/>
  </si>
  <si>
    <t xml:space="preserve"> Independence/Democracy Group</t>
    <phoneticPr fontId="2"/>
  </si>
  <si>
    <t>http://www.lpr.pl/</t>
    <phoneticPr fontId="2"/>
  </si>
  <si>
    <t>MNŚO</t>
    <phoneticPr fontId="2"/>
  </si>
  <si>
    <t>Left and Democracy</t>
    <phoneticPr fontId="2"/>
  </si>
  <si>
    <t>Bronisław Maria Komorowski</t>
  </si>
  <si>
    <t>Jarosław Aleksander Kaczyński</t>
  </si>
  <si>
    <t>Porozumienie dla Przyszłości-CentroLewicz (PD+SDPL+Zieloni 2004)</t>
    <phoneticPr fontId="2"/>
  </si>
  <si>
    <t>首相名</t>
    <rPh sb="0" eb="3">
      <t>シュショウメイ</t>
    </rPh>
    <phoneticPr fontId="2"/>
  </si>
  <si>
    <t>任期</t>
    <rPh sb="0" eb="2">
      <t>ニンキ</t>
    </rPh>
    <phoneticPr fontId="2"/>
  </si>
  <si>
    <t>備考</t>
    <rPh sb="0" eb="2">
      <t>ビコウ</t>
    </rPh>
    <phoneticPr fontId="2"/>
  </si>
  <si>
    <r>
      <t>議会で</t>
    </r>
    <r>
      <rPr>
        <sz val="11"/>
        <rFont val="Times New Roman"/>
        <family val="1"/>
      </rPr>
      <t>2</t>
    </r>
    <r>
      <rPr>
        <sz val="11"/>
        <rFont val="ＭＳ Ｐゴシック"/>
        <family val="3"/>
        <charset val="128"/>
      </rPr>
      <t>回続けて信任投票が否決されたため組閣できず</t>
    </r>
    <rPh sb="0" eb="2">
      <t>ギカイ</t>
    </rPh>
    <rPh sb="4" eb="6">
      <t>カイツヅ</t>
    </rPh>
    <rPh sb="8" eb="12">
      <t>シンニントウヒョウ</t>
    </rPh>
    <rPh sb="13" eb="15">
      <t>ヒケツ</t>
    </rPh>
    <rPh sb="20" eb="22">
      <t>ソカク</t>
    </rPh>
    <phoneticPr fontId="2"/>
  </si>
  <si>
    <t>PAWLAK, Waldemar</t>
    <phoneticPr fontId="2"/>
  </si>
  <si>
    <t>パヴラク</t>
    <phoneticPr fontId="2"/>
  </si>
  <si>
    <t>1993.10.25~1995.3.6</t>
    <phoneticPr fontId="2"/>
  </si>
  <si>
    <t>ブゼク</t>
    <phoneticPr fontId="2"/>
  </si>
  <si>
    <t>1997.10.31~2001.10.19</t>
    <phoneticPr fontId="2"/>
  </si>
  <si>
    <r>
      <t>AWS</t>
    </r>
    <r>
      <rPr>
        <sz val="11"/>
        <rFont val="Times New Roman"/>
        <family val="1"/>
      </rPr>
      <t>, UW
(2000</t>
    </r>
    <r>
      <rPr>
        <sz val="11"/>
        <rFont val="ＭＳ Ｐゴシック"/>
        <family val="3"/>
        <charset val="128"/>
      </rPr>
      <t>年</t>
    </r>
    <r>
      <rPr>
        <sz val="11"/>
        <rFont val="Times New Roman"/>
        <family val="1"/>
      </rPr>
      <t>6</t>
    </r>
    <r>
      <rPr>
        <sz val="11"/>
        <rFont val="ＭＳ Ｐゴシック"/>
        <family val="3"/>
        <charset val="128"/>
      </rPr>
      <t>月より</t>
    </r>
    <r>
      <rPr>
        <u/>
        <sz val="11"/>
        <rFont val="Times New Roman"/>
        <family val="1"/>
      </rPr>
      <t>AWS</t>
    </r>
    <r>
      <rPr>
        <sz val="11"/>
        <rFont val="Times New Roman"/>
        <family val="1"/>
      </rPr>
      <t>)</t>
    </r>
    <rPh sb="13" eb="14">
      <t>ネン</t>
    </rPh>
    <rPh sb="15" eb="16">
      <t>ガツ</t>
    </rPh>
    <phoneticPr fontId="2"/>
  </si>
  <si>
    <r>
      <t>SLD</t>
    </r>
    <r>
      <rPr>
        <sz val="11"/>
        <rFont val="Times New Roman"/>
        <family val="1"/>
      </rPr>
      <t>, UP, PSL
(2003</t>
    </r>
    <r>
      <rPr>
        <sz val="11"/>
        <rFont val="ＭＳ Ｐゴシック"/>
        <family val="3"/>
        <charset val="128"/>
      </rPr>
      <t>年</t>
    </r>
    <r>
      <rPr>
        <sz val="11"/>
        <rFont val="Times New Roman"/>
        <family val="1"/>
      </rPr>
      <t>3</t>
    </r>
    <r>
      <rPr>
        <sz val="11"/>
        <rFont val="ＭＳ Ｐゴシック"/>
        <family val="3"/>
        <charset val="128"/>
      </rPr>
      <t>月より</t>
    </r>
    <r>
      <rPr>
        <u/>
        <sz val="11"/>
        <rFont val="Times New Roman"/>
        <family val="1"/>
      </rPr>
      <t>SLD</t>
    </r>
    <r>
      <rPr>
        <sz val="11"/>
        <rFont val="Times New Roman"/>
        <family val="1"/>
      </rPr>
      <t>, UP)</t>
    </r>
    <rPh sb="18" eb="19">
      <t>ネン</t>
    </rPh>
    <rPh sb="20" eb="21">
      <t>ガツ</t>
    </rPh>
    <phoneticPr fontId="2"/>
  </si>
  <si>
    <t>BELKA, Marek</t>
    <phoneticPr fontId="2"/>
  </si>
  <si>
    <t>ベルカ</t>
    <phoneticPr fontId="2"/>
  </si>
  <si>
    <r>
      <rPr>
        <sz val="11"/>
        <rFont val="ＭＳ Ｐゴシック"/>
        <family val="3"/>
        <charset val="128"/>
      </rPr>
      <t>議会で</t>
    </r>
    <r>
      <rPr>
        <sz val="11"/>
        <rFont val="Times New Roman"/>
        <family val="1"/>
      </rPr>
      <t>2</t>
    </r>
    <r>
      <rPr>
        <sz val="11"/>
        <rFont val="ＭＳ Ｐゴシック"/>
        <family val="3"/>
        <charset val="128"/>
      </rPr>
      <t>回続けて信任投票が否決されたため、次の内閣の信任まで暫定的に首相にとどまる</t>
    </r>
    <rPh sb="0" eb="2">
      <t>ギカイ</t>
    </rPh>
    <rPh sb="4" eb="6">
      <t>カイツヅ</t>
    </rPh>
    <rPh sb="8" eb="12">
      <t>シンニントウヒョウ</t>
    </rPh>
    <rPh sb="13" eb="15">
      <t>ヒケツ</t>
    </rPh>
    <rPh sb="21" eb="22">
      <t>ツギ</t>
    </rPh>
    <rPh sb="23" eb="25">
      <t>ナイカク</t>
    </rPh>
    <rPh sb="26" eb="28">
      <t>シンニン</t>
    </rPh>
    <rPh sb="30" eb="33">
      <t>ザンテイテキ</t>
    </rPh>
    <rPh sb="34" eb="36">
      <t>シュショウ</t>
    </rPh>
    <phoneticPr fontId="2"/>
  </si>
  <si>
    <r>
      <t>2</t>
    </r>
    <r>
      <rPr>
        <sz val="11"/>
        <rFont val="ＭＳ Ｐゴシック"/>
        <family val="3"/>
        <charset val="128"/>
      </rPr>
      <t>回目の信任投票が議会で可決され組閣</t>
    </r>
    <rPh sb="1" eb="3">
      <t>カイメ</t>
    </rPh>
    <rPh sb="4" eb="8">
      <t>シンニントウヒョウ</t>
    </rPh>
    <rPh sb="9" eb="11">
      <t>ギカイ</t>
    </rPh>
    <rPh sb="12" eb="14">
      <t>カケツ</t>
    </rPh>
    <rPh sb="16" eb="18">
      <t>ソカク</t>
    </rPh>
    <phoneticPr fontId="2"/>
  </si>
  <si>
    <r>
      <rPr>
        <u/>
        <sz val="11"/>
        <rFont val="Times New Roman"/>
        <family val="1"/>
      </rPr>
      <t>PiS</t>
    </r>
    <r>
      <rPr>
        <sz val="11"/>
        <rFont val="Times New Roman"/>
        <family val="1"/>
      </rPr>
      <t xml:space="preserve">
 (2006</t>
    </r>
    <r>
      <rPr>
        <sz val="11"/>
        <rFont val="ＭＳ Ｐゴシック"/>
        <family val="3"/>
        <charset val="128"/>
      </rPr>
      <t>年</t>
    </r>
    <r>
      <rPr>
        <sz val="11"/>
        <rFont val="Times New Roman"/>
        <family val="1"/>
      </rPr>
      <t>5</t>
    </r>
    <r>
      <rPr>
        <sz val="11"/>
        <rFont val="ＭＳ Ｐゴシック"/>
        <family val="3"/>
        <charset val="128"/>
      </rPr>
      <t>月より</t>
    </r>
    <r>
      <rPr>
        <u/>
        <sz val="11"/>
        <rFont val="Times New Roman"/>
        <family val="1"/>
      </rPr>
      <t>PiS</t>
    </r>
    <r>
      <rPr>
        <sz val="11"/>
        <rFont val="Times New Roman"/>
        <family val="1"/>
      </rPr>
      <t>, Samoobrona, LPR)</t>
    </r>
    <rPh sb="10" eb="11">
      <t>ネン</t>
    </rPh>
    <rPh sb="12" eb="13">
      <t>ガツ</t>
    </rPh>
    <phoneticPr fontId="2"/>
  </si>
  <si>
    <t>KACZYŃSKI, Jarosław</t>
    <phoneticPr fontId="2"/>
  </si>
  <si>
    <r>
      <t>PiS</t>
    </r>
    <r>
      <rPr>
        <sz val="11"/>
        <rFont val="Times New Roman"/>
        <family val="1"/>
      </rPr>
      <t>, Samoobrona, LPR</t>
    </r>
    <phoneticPr fontId="2"/>
  </si>
  <si>
    <t>OLSZEWSKI, Jan</t>
    <phoneticPr fontId="2"/>
  </si>
  <si>
    <t>オルシェフスキ</t>
    <phoneticPr fontId="2"/>
  </si>
  <si>
    <t>1991.12.13~1992.7.5</t>
    <phoneticPr fontId="2"/>
  </si>
  <si>
    <r>
      <t>PC</t>
    </r>
    <r>
      <rPr>
        <sz val="11"/>
        <rFont val="Times New Roman"/>
        <family val="1"/>
      </rPr>
      <t>, ZChN, PL-S</t>
    </r>
    <phoneticPr fontId="2"/>
  </si>
  <si>
    <t>PAWLAK, Waldemar</t>
    <phoneticPr fontId="2"/>
  </si>
  <si>
    <t>パヴラク</t>
    <phoneticPr fontId="2"/>
  </si>
  <si>
    <t>1992.7.5~1992.7.10</t>
    <phoneticPr fontId="2"/>
  </si>
  <si>
    <t>PSL</t>
    <phoneticPr fontId="2"/>
  </si>
  <si>
    <t>SUCHOCKA, Hanna</t>
    <phoneticPr fontId="2"/>
  </si>
  <si>
    <t>スホツカ</t>
    <phoneticPr fontId="2"/>
  </si>
  <si>
    <t>1992.7.11~1993.10.25</t>
    <phoneticPr fontId="2"/>
  </si>
  <si>
    <r>
      <t>UD</t>
    </r>
    <r>
      <rPr>
        <sz val="11"/>
        <rFont val="Times New Roman"/>
        <family val="1"/>
      </rPr>
      <t>, ZChN, KLD, PSL-PL, PCD, PPG, SChL</t>
    </r>
    <phoneticPr fontId="2"/>
  </si>
  <si>
    <r>
      <t>PSL</t>
    </r>
    <r>
      <rPr>
        <sz val="11"/>
        <rFont val="Times New Roman"/>
        <family val="1"/>
      </rPr>
      <t>, SLD</t>
    </r>
    <phoneticPr fontId="2"/>
  </si>
  <si>
    <t>OLEKSY, Józef</t>
    <phoneticPr fontId="2"/>
  </si>
  <si>
    <t>オレクシ</t>
    <phoneticPr fontId="2"/>
  </si>
  <si>
    <t>1995.3.7~1996.2.7</t>
    <phoneticPr fontId="2"/>
  </si>
  <si>
    <r>
      <t>SLD</t>
    </r>
    <r>
      <rPr>
        <sz val="11"/>
        <rFont val="Times New Roman"/>
        <family val="1"/>
      </rPr>
      <t>, PSL</t>
    </r>
    <phoneticPr fontId="2"/>
  </si>
  <si>
    <t>CIMOSZEWICZ, Włodyimierz</t>
    <phoneticPr fontId="2"/>
  </si>
  <si>
    <t>チモシェヴィッツ</t>
    <phoneticPr fontId="2"/>
  </si>
  <si>
    <t>1996.2.7~1997.10.31</t>
    <phoneticPr fontId="2"/>
  </si>
  <si>
    <t>BUZEK, Jerzy</t>
    <phoneticPr fontId="2"/>
  </si>
  <si>
    <t>MILLER, Leszek</t>
    <phoneticPr fontId="2"/>
  </si>
  <si>
    <t>ミルレル</t>
    <phoneticPr fontId="2"/>
  </si>
  <si>
    <t>2001.10.19~2004.5.2</t>
    <phoneticPr fontId="2"/>
  </si>
  <si>
    <t>2004.5.2~2004.6.11</t>
    <phoneticPr fontId="2"/>
  </si>
  <si>
    <r>
      <t>SLD</t>
    </r>
    <r>
      <rPr>
        <sz val="11"/>
        <rFont val="Times New Roman"/>
        <family val="1"/>
      </rPr>
      <t>, UP</t>
    </r>
    <phoneticPr fontId="2"/>
  </si>
  <si>
    <t>BELKA, Marek</t>
    <phoneticPr fontId="2"/>
  </si>
  <si>
    <r>
      <t>ベルカ</t>
    </r>
    <r>
      <rPr>
        <sz val="11"/>
        <rFont val="Times New Roman"/>
        <family val="1"/>
      </rPr>
      <t/>
    </r>
    <phoneticPr fontId="2"/>
  </si>
  <si>
    <t>2004.6.11~2005.10.31</t>
    <phoneticPr fontId="2"/>
  </si>
  <si>
    <r>
      <t>SLD,</t>
    </r>
    <r>
      <rPr>
        <sz val="11"/>
        <rFont val="Times New Roman"/>
        <family val="1"/>
      </rPr>
      <t xml:space="preserve"> UP</t>
    </r>
    <phoneticPr fontId="2"/>
  </si>
  <si>
    <t>MARCINKIEWICZ, Kazimierz</t>
    <phoneticPr fontId="2"/>
  </si>
  <si>
    <t>マルチンキィエヴィッツ</t>
    <phoneticPr fontId="2"/>
  </si>
  <si>
    <t>2005.10.31~2006.7.14</t>
    <phoneticPr fontId="2"/>
  </si>
  <si>
    <t>カチィンスキ</t>
    <phoneticPr fontId="2"/>
  </si>
  <si>
    <t>2006.7.14~2007.11.16</t>
    <phoneticPr fontId="2"/>
  </si>
  <si>
    <t>TUSK, Donald</t>
    <phoneticPr fontId="2"/>
  </si>
  <si>
    <t>トゥスク</t>
    <phoneticPr fontId="2"/>
  </si>
  <si>
    <r>
      <t>PO</t>
    </r>
    <r>
      <rPr>
        <sz val="11"/>
        <rFont val="Times New Roman"/>
        <family val="1"/>
      </rPr>
      <t>, PSL</t>
    </r>
    <phoneticPr fontId="2"/>
  </si>
  <si>
    <r>
      <rPr>
        <sz val="10"/>
        <rFont val="ＭＳ Ｐゴシック"/>
        <family val="2"/>
        <charset val="128"/>
      </rPr>
      <t>政党</t>
    </r>
  </si>
  <si>
    <t>PSL</t>
    <phoneticPr fontId="2"/>
  </si>
  <si>
    <t>SLD</t>
    <phoneticPr fontId="2"/>
  </si>
  <si>
    <t>Polska Jest Najważniejsza</t>
    <phoneticPr fontId="2"/>
  </si>
  <si>
    <t>Nowa Prawica - Janusza Korwin-Mikke</t>
    <phoneticPr fontId="2"/>
  </si>
  <si>
    <t>Polska Partia Pracy - Sierpień 80</t>
    <phoneticPr fontId="2"/>
  </si>
  <si>
    <t>Prawica</t>
    <phoneticPr fontId="2"/>
  </si>
  <si>
    <t>Nasz Dom Polska-Samoobrona Andrzeja Leppera</t>
    <phoneticPr fontId="2"/>
  </si>
  <si>
    <t>PSL</t>
    <phoneticPr fontId="2"/>
  </si>
  <si>
    <t>Ruch Palikota</t>
    <phoneticPr fontId="2"/>
  </si>
  <si>
    <r>
      <rPr>
        <sz val="11"/>
        <rFont val="ＭＳ ゴシック"/>
        <family val="3"/>
        <charset val="128"/>
      </rPr>
      <t>同左</t>
    </r>
  </si>
  <si>
    <r>
      <t>2011</t>
    </r>
    <r>
      <rPr>
        <sz val="11"/>
        <rFont val="ＭＳ Ｐゴシック"/>
        <family val="3"/>
        <charset val="128"/>
      </rPr>
      <t>年以降の選挙制度</t>
    </r>
    <r>
      <rPr>
        <sz val="11"/>
        <rFont val="Times New Roman"/>
        <family val="1"/>
      </rPr>
      <t>(</t>
    </r>
    <r>
      <rPr>
        <sz val="11"/>
        <rFont val="ＭＳ Ｐゴシック"/>
        <family val="3"/>
        <charset val="128"/>
      </rPr>
      <t>現行</t>
    </r>
    <r>
      <rPr>
        <sz val="11"/>
        <rFont val="Times New Roman"/>
        <family val="1"/>
      </rPr>
      <t>)</t>
    </r>
    <rPh sb="4" eb="7">
      <t>ネンイコウ</t>
    </rPh>
    <rPh sb="8" eb="12">
      <t>センキョセイド</t>
    </rPh>
    <rPh sb="13" eb="15">
      <t>ゲンコウ</t>
    </rPh>
    <phoneticPr fontId="2"/>
  </si>
  <si>
    <r>
      <t>2001</t>
    </r>
    <r>
      <rPr>
        <sz val="11"/>
        <rFont val="ＭＳ ゴシック"/>
        <family val="3"/>
        <charset val="128"/>
      </rPr>
      <t>年から</t>
    </r>
    <r>
      <rPr>
        <sz val="11"/>
        <rFont val="Times New Roman"/>
        <family val="1"/>
      </rPr>
      <t>2007</t>
    </r>
    <r>
      <rPr>
        <sz val="11"/>
        <rFont val="ＭＳ ゴシック"/>
        <family val="3"/>
        <charset val="128"/>
      </rPr>
      <t>年までの選挙制度</t>
    </r>
    <rPh sb="11" eb="12">
      <t>ネン</t>
    </rPh>
    <phoneticPr fontId="2"/>
  </si>
  <si>
    <r>
      <t>2011</t>
    </r>
    <r>
      <rPr>
        <sz val="11"/>
        <rFont val="ＭＳ Ｐゴシック"/>
        <family val="3"/>
        <charset val="128"/>
      </rPr>
      <t>年からの選挙制度</t>
    </r>
    <r>
      <rPr>
        <sz val="11"/>
        <rFont val="Times New Roman"/>
        <family val="1"/>
      </rPr>
      <t>(</t>
    </r>
    <r>
      <rPr>
        <sz val="11"/>
        <rFont val="ＭＳ Ｐゴシック"/>
        <family val="3"/>
        <charset val="128"/>
      </rPr>
      <t>現行</t>
    </r>
    <r>
      <rPr>
        <sz val="11"/>
        <rFont val="Times New Roman"/>
        <family val="1"/>
      </rPr>
      <t>)</t>
    </r>
    <rPh sb="4" eb="5">
      <t>ネン</t>
    </rPh>
    <rPh sb="8" eb="12">
      <t>センキョセイド</t>
    </rPh>
    <rPh sb="13" eb="15">
      <t>ゲンコウ</t>
    </rPh>
    <phoneticPr fontId="2"/>
  </si>
  <si>
    <r>
      <rPr>
        <sz val="11"/>
        <rFont val="ＭＳ ゴシック"/>
        <family val="3"/>
        <charset val="128"/>
      </rPr>
      <t>単純多数代表制</t>
    </r>
  </si>
  <si>
    <r>
      <rPr>
        <sz val="11"/>
        <rFont val="ＭＳ ゴシック"/>
        <family val="3"/>
        <charset val="128"/>
      </rPr>
      <t>原則各県</t>
    </r>
    <r>
      <rPr>
        <sz val="11"/>
        <rFont val="Times New Roman"/>
        <family val="1"/>
      </rPr>
      <t>2</t>
    </r>
    <r>
      <rPr>
        <sz val="11"/>
        <rFont val="ＭＳ ゴシック"/>
        <family val="3"/>
        <charset val="128"/>
      </rPr>
      <t>名、ワルシャワとカトヴィッツエの両県は</t>
    </r>
    <r>
      <rPr>
        <sz val="11"/>
        <rFont val="Times New Roman"/>
        <family val="1"/>
      </rPr>
      <t>3</t>
    </r>
    <r>
      <rPr>
        <sz val="11"/>
        <rFont val="ＭＳ ゴシック"/>
        <family val="3"/>
        <charset val="128"/>
      </rPr>
      <t>名</t>
    </r>
  </si>
  <si>
    <r>
      <t>2004</t>
    </r>
    <r>
      <rPr>
        <sz val="11"/>
        <rFont val="ＭＳ Ｐゴシック"/>
        <family val="3"/>
        <charset val="128"/>
      </rPr>
      <t>年および</t>
    </r>
    <r>
      <rPr>
        <sz val="11"/>
        <rFont val="Times New Roman"/>
        <family val="1"/>
      </rPr>
      <t>2009</t>
    </r>
    <r>
      <rPr>
        <sz val="11"/>
        <rFont val="ＭＳ Ｐゴシック"/>
        <family val="3"/>
        <charset val="128"/>
      </rPr>
      <t>年の選挙制度</t>
    </r>
    <rPh sb="4" eb="5">
      <t>ネン</t>
    </rPh>
    <rPh sb="12" eb="13">
      <t>ネン</t>
    </rPh>
    <rPh sb="14" eb="18">
      <t>センキョセイド</t>
    </rPh>
    <phoneticPr fontId="2"/>
  </si>
  <si>
    <r>
      <rPr>
        <sz val="11"/>
        <rFont val="ＭＳ ゴシック"/>
        <family val="3"/>
        <charset val="128"/>
      </rPr>
      <t>いずれも</t>
    </r>
    <r>
      <rPr>
        <sz val="11"/>
        <rFont val="Times New Roman"/>
        <family val="1"/>
      </rPr>
      <t>18</t>
    </r>
    <r>
      <rPr>
        <sz val="11"/>
        <rFont val="ＭＳ ゴシック"/>
        <family val="3"/>
        <charset val="128"/>
      </rPr>
      <t>歳以上の</t>
    </r>
    <r>
      <rPr>
        <sz val="11"/>
        <rFont val="Times New Roman"/>
        <family val="1"/>
      </rPr>
      <t>EU</t>
    </r>
    <r>
      <rPr>
        <sz val="11"/>
        <rFont val="ＭＳ ゴシック"/>
        <family val="3"/>
        <charset val="128"/>
      </rPr>
      <t>市民</t>
    </r>
  </si>
  <si>
    <r>
      <rPr>
        <sz val="11"/>
        <rFont val="ＭＳ ゴシック"/>
        <family val="3"/>
        <charset val="128"/>
      </rPr>
      <t>非拘束名簿式比例代表制</t>
    </r>
    <r>
      <rPr>
        <sz val="11"/>
        <rFont val="Times New Roman"/>
        <family val="1"/>
      </rPr>
      <t>(</t>
    </r>
    <r>
      <rPr>
        <sz val="11"/>
        <rFont val="ＭＳ Ｐゴシック"/>
        <family val="3"/>
        <charset val="128"/>
      </rPr>
      <t>ドント式</t>
    </r>
    <r>
      <rPr>
        <sz val="11"/>
        <rFont val="Times New Roman"/>
        <family val="1"/>
      </rPr>
      <t>)</t>
    </r>
    <rPh sb="15" eb="16">
      <t>シキ</t>
    </rPh>
    <phoneticPr fontId="2"/>
  </si>
  <si>
    <r>
      <rPr>
        <sz val="11"/>
        <rFont val="ＭＳ Ｐゴシック"/>
        <family val="3"/>
        <charset val="128"/>
      </rPr>
      <t>所定の議席</t>
    </r>
    <r>
      <rPr>
        <sz val="11"/>
        <rFont val="Times New Roman"/>
        <family val="1"/>
      </rPr>
      <t>(2004</t>
    </r>
    <r>
      <rPr>
        <sz val="11"/>
        <rFont val="ＭＳ Ｐゴシック"/>
        <family val="3"/>
        <charset val="128"/>
      </rPr>
      <t>年は</t>
    </r>
    <r>
      <rPr>
        <sz val="11"/>
        <rFont val="Times New Roman"/>
        <family val="1"/>
      </rPr>
      <t>54</t>
    </r>
    <r>
      <rPr>
        <sz val="11"/>
        <rFont val="ＭＳ Ｐゴシック"/>
        <family val="3"/>
        <charset val="128"/>
      </rPr>
      <t>議席、</t>
    </r>
    <r>
      <rPr>
        <sz val="11"/>
        <rFont val="Times New Roman"/>
        <family val="1"/>
      </rPr>
      <t>2009</t>
    </r>
    <r>
      <rPr>
        <sz val="11"/>
        <rFont val="ＭＳ Ｐゴシック"/>
        <family val="3"/>
        <charset val="128"/>
      </rPr>
      <t>年は</t>
    </r>
    <r>
      <rPr>
        <sz val="11"/>
        <rFont val="Times New Roman"/>
        <family val="1"/>
      </rPr>
      <t>50</t>
    </r>
    <r>
      <rPr>
        <sz val="11"/>
        <rFont val="ＭＳ Ｐゴシック"/>
        <family val="3"/>
        <charset val="128"/>
      </rPr>
      <t>議席</t>
    </r>
    <r>
      <rPr>
        <sz val="11"/>
        <rFont val="Times New Roman"/>
        <family val="1"/>
      </rPr>
      <t>)</t>
    </r>
    <r>
      <rPr>
        <sz val="11"/>
        <rFont val="ＭＳ ゴシック"/>
        <family val="3"/>
        <charset val="128"/>
      </rPr>
      <t>を</t>
    </r>
    <r>
      <rPr>
        <sz val="11"/>
        <rFont val="Times New Roman"/>
        <family val="1"/>
      </rPr>
      <t>13</t>
    </r>
    <r>
      <rPr>
        <sz val="11"/>
        <rFont val="ＭＳ ゴシック"/>
        <family val="3"/>
        <charset val="128"/>
      </rPr>
      <t>選挙区に配分</t>
    </r>
    <rPh sb="0" eb="2">
      <t>ショテイ</t>
    </rPh>
    <rPh sb="3" eb="5">
      <t>ギセキ</t>
    </rPh>
    <rPh sb="10" eb="11">
      <t>ネン</t>
    </rPh>
    <rPh sb="14" eb="16">
      <t>ギセキ</t>
    </rPh>
    <rPh sb="21" eb="22">
      <t>ネン</t>
    </rPh>
    <rPh sb="25" eb="27">
      <t>ギセキ</t>
    </rPh>
    <phoneticPr fontId="2"/>
  </si>
  <si>
    <r>
      <rPr>
        <sz val="11"/>
        <rFont val="ＭＳ Ｐゴシック"/>
        <family val="3"/>
        <charset val="128"/>
      </rPr>
      <t>各選挙区への議席配分は、まず全国レベルでドント式により各政党に議席が配分された後で、「各選挙区での当該政党の得票</t>
    </r>
    <r>
      <rPr>
        <sz val="11"/>
        <rFont val="Times New Roman"/>
        <family val="1"/>
      </rPr>
      <t>×</t>
    </r>
    <r>
      <rPr>
        <sz val="11"/>
        <rFont val="ＭＳ Ｐゴシック"/>
        <family val="3"/>
        <charset val="128"/>
      </rPr>
      <t>全国での当該政党の当選者数</t>
    </r>
    <r>
      <rPr>
        <sz val="11"/>
        <rFont val="Times New Roman"/>
        <family val="1"/>
      </rPr>
      <t>÷</t>
    </r>
    <r>
      <rPr>
        <sz val="11"/>
        <rFont val="ＭＳ Ｐゴシック"/>
        <family val="3"/>
        <charset val="128"/>
      </rPr>
      <t>全国での当該政党の得票」の計算式により、選挙区ごとの議席配分を決定する。ここでまず、上の式により算出された数値の整数部分が各選挙区の議席として配分され、残余議席が出た場合には、小数点以下が大きい選挙区から順に配分される</t>
    </r>
    <r>
      <rPr>
        <sz val="11"/>
        <rFont val="Times New Roman"/>
        <family val="1"/>
      </rPr>
      <t>(</t>
    </r>
    <r>
      <rPr>
        <sz val="11"/>
        <rFont val="ＭＳ Ｐゴシック"/>
        <family val="3"/>
        <charset val="128"/>
      </rPr>
      <t>このため選挙区ごとの定数は固定していない</t>
    </r>
    <r>
      <rPr>
        <sz val="11"/>
        <rFont val="Times New Roman"/>
        <family val="1"/>
      </rPr>
      <t>)</t>
    </r>
    <rPh sb="14" eb="16">
      <t>ゼンコク</t>
    </rPh>
    <rPh sb="23" eb="24">
      <t>シキ</t>
    </rPh>
    <rPh sb="27" eb="30">
      <t>カクセイトウ</t>
    </rPh>
    <rPh sb="31" eb="33">
      <t>ギセキ</t>
    </rPh>
    <rPh sb="34" eb="36">
      <t>ハイブン</t>
    </rPh>
    <rPh sb="39" eb="40">
      <t>アト</t>
    </rPh>
    <rPh sb="43" eb="44">
      <t>カク</t>
    </rPh>
    <rPh sb="57" eb="59">
      <t>ゼンコク</t>
    </rPh>
    <rPh sb="66" eb="68">
      <t>トウセン</t>
    </rPh>
    <rPh sb="91" eb="94">
      <t>センキョク</t>
    </rPh>
    <rPh sb="97" eb="101">
      <t>ギセキハイブン</t>
    </rPh>
    <rPh sb="102" eb="104">
      <t>ケッテイ</t>
    </rPh>
    <rPh sb="113" eb="114">
      <t>ウエ</t>
    </rPh>
    <rPh sb="115" eb="116">
      <t>シキ</t>
    </rPh>
    <rPh sb="132" eb="136">
      <t>カクセンキョク</t>
    </rPh>
    <rPh sb="168" eb="171">
      <t>センキョク</t>
    </rPh>
    <rPh sb="185" eb="188">
      <t>センキョク</t>
    </rPh>
    <rPh sb="191" eb="193">
      <t>テイスウ</t>
    </rPh>
    <rPh sb="194" eb="196">
      <t>コテイ</t>
    </rPh>
    <phoneticPr fontId="2"/>
  </si>
  <si>
    <r>
      <rPr>
        <sz val="11"/>
        <rFont val="ＭＳ ゴシック"/>
        <family val="3"/>
        <charset val="128"/>
      </rPr>
      <t>候補投票で、候補</t>
    </r>
    <r>
      <rPr>
        <sz val="11"/>
        <rFont val="Times New Roman"/>
        <family val="1"/>
      </rPr>
      <t>1</t>
    </r>
    <r>
      <rPr>
        <sz val="11"/>
        <rFont val="ＭＳ ゴシック"/>
        <family val="3"/>
        <charset val="128"/>
      </rPr>
      <t>名のみに投票する単記投票制（票はその候補が属する政党に投票されたものとしてカウントされ、各選挙区では政党の獲得議席数に応じて、得票数が上位の候補から当選となる）</t>
    </r>
    <rPh sb="6" eb="8">
      <t>コウホ</t>
    </rPh>
    <rPh sb="9" eb="10">
      <t>メイ</t>
    </rPh>
    <rPh sb="13" eb="15">
      <t>トウヒョウ</t>
    </rPh>
    <rPh sb="72" eb="75">
      <t>トクヒョウスウ</t>
    </rPh>
    <rPh sb="76" eb="78">
      <t>ジョウイ</t>
    </rPh>
    <rPh sb="79" eb="81">
      <t>コウホ</t>
    </rPh>
    <phoneticPr fontId="2"/>
  </si>
  <si>
    <r>
      <rPr>
        <sz val="11"/>
        <rFont val="ＭＳ ゴシック"/>
        <family val="3"/>
        <charset val="128"/>
      </rPr>
      <t>全国で</t>
    </r>
    <r>
      <rPr>
        <sz val="11"/>
        <rFont val="Times New Roman"/>
        <family val="1"/>
      </rPr>
      <t>5%</t>
    </r>
    <r>
      <rPr>
        <sz val="11"/>
        <rFont val="ＭＳ ゴシック"/>
        <family val="3"/>
        <charset val="128"/>
      </rPr>
      <t>以上の得票率を獲得する必要がある</t>
    </r>
  </si>
  <si>
    <t>Dziennik Ustaw z.2001r, Nr. 46, poz.499</t>
    <phoneticPr fontId="2"/>
  </si>
  <si>
    <t>Dziennik Ustaw z.2011r, Nr. 21, poz.112</t>
    <phoneticPr fontId="2"/>
  </si>
  <si>
    <t>http://isap.sejm.gov.pl/DetailsServlet?id=WDU20110210112</t>
    <phoneticPr fontId="2"/>
  </si>
  <si>
    <r>
      <rPr>
        <sz val="11"/>
        <rFont val="ＭＳ ゴシック"/>
        <family val="3"/>
        <charset val="128"/>
      </rPr>
      <t>候補投票で、単記投票制。上位から定数分が当選</t>
    </r>
    <phoneticPr fontId="2"/>
  </si>
  <si>
    <r>
      <t>18</t>
    </r>
    <r>
      <rPr>
        <sz val="11"/>
        <rFont val="ＭＳ Ｐゴシック"/>
        <family val="3"/>
        <charset val="128"/>
      </rPr>
      <t>歳</t>
    </r>
    <r>
      <rPr>
        <sz val="11"/>
        <rFont val="Times New Roman"/>
        <family val="1"/>
      </rPr>
      <t>/21</t>
    </r>
    <r>
      <rPr>
        <sz val="11"/>
        <rFont val="ＭＳ Ｐゴシック"/>
        <family val="3"/>
        <charset val="128"/>
      </rPr>
      <t>歳以上の</t>
    </r>
    <r>
      <rPr>
        <sz val="11"/>
        <rFont val="Times New Roman"/>
        <family val="1"/>
      </rPr>
      <t>EU</t>
    </r>
    <r>
      <rPr>
        <sz val="11"/>
        <rFont val="ＭＳ Ｐゴシック"/>
        <family val="3"/>
        <charset val="128"/>
      </rPr>
      <t>市民で、被選挙権については</t>
    </r>
    <r>
      <rPr>
        <sz val="11"/>
        <rFont val="Times New Roman"/>
        <family val="1"/>
      </rPr>
      <t>5</t>
    </r>
    <r>
      <rPr>
        <sz val="11"/>
        <rFont val="ＭＳ Ｐゴシック"/>
        <family val="3"/>
        <charset val="128"/>
      </rPr>
      <t>年以上の居住が必要</t>
    </r>
    <r>
      <rPr>
        <sz val="11"/>
        <rFont val="Times New Roman"/>
        <family val="1"/>
      </rPr>
      <t>(10</t>
    </r>
    <r>
      <rPr>
        <sz val="11"/>
        <rFont val="ＭＳ Ｐゴシック"/>
        <family val="3"/>
        <charset val="128"/>
      </rPr>
      <t>条および</t>
    </r>
    <r>
      <rPr>
        <sz val="11"/>
        <rFont val="Times New Roman"/>
        <family val="1"/>
      </rPr>
      <t>11</t>
    </r>
    <r>
      <rPr>
        <sz val="11"/>
        <rFont val="ＭＳ Ｐゴシック"/>
        <family val="3"/>
        <charset val="128"/>
      </rPr>
      <t>条</t>
    </r>
    <r>
      <rPr>
        <sz val="11"/>
        <rFont val="Times New Roman"/>
        <family val="1"/>
      </rPr>
      <t>)</t>
    </r>
    <rPh sb="2" eb="3">
      <t>サイ</t>
    </rPh>
    <rPh sb="6" eb="9">
      <t>サイイジョウ</t>
    </rPh>
    <rPh sb="12" eb="14">
      <t>シミン</t>
    </rPh>
    <rPh sb="16" eb="20">
      <t>ヒセンキョケン</t>
    </rPh>
    <rPh sb="26" eb="27">
      <t>ネン</t>
    </rPh>
    <rPh sb="27" eb="29">
      <t>イジョウ</t>
    </rPh>
    <rPh sb="30" eb="32">
      <t>キョジュウ</t>
    </rPh>
    <rPh sb="33" eb="35">
      <t>ヒツヨウ</t>
    </rPh>
    <rPh sb="38" eb="39">
      <t>ジョウ</t>
    </rPh>
    <rPh sb="44" eb="45">
      <t>ジョウ</t>
    </rPh>
    <phoneticPr fontId="2"/>
  </si>
  <si>
    <r>
      <rPr>
        <sz val="11"/>
        <rFont val="ＭＳ Ｐゴシック"/>
        <family val="3"/>
        <charset val="128"/>
      </rPr>
      <t>同左</t>
    </r>
    <r>
      <rPr>
        <sz val="11"/>
        <rFont val="Times New Roman"/>
        <family val="1"/>
      </rPr>
      <t>(329</t>
    </r>
    <r>
      <rPr>
        <sz val="11"/>
        <rFont val="ＭＳ Ｐゴシック"/>
        <family val="3"/>
        <charset val="128"/>
      </rPr>
      <t>条</t>
    </r>
    <r>
      <rPr>
        <sz val="11"/>
        <rFont val="Times New Roman"/>
        <family val="1"/>
      </rPr>
      <t>)</t>
    </r>
    <rPh sb="0" eb="2">
      <t>ドウヒダリ</t>
    </rPh>
    <rPh sb="6" eb="7">
      <t>ジョウ</t>
    </rPh>
    <phoneticPr fontId="2"/>
  </si>
  <si>
    <r>
      <rPr>
        <sz val="11"/>
        <rFont val="ＭＳ Ｐゴシック"/>
        <family val="3"/>
        <charset val="128"/>
      </rPr>
      <t>同左</t>
    </r>
    <r>
      <rPr>
        <sz val="11"/>
        <rFont val="Times New Roman"/>
        <family val="1"/>
      </rPr>
      <t>(356</t>
    </r>
    <r>
      <rPr>
        <sz val="11"/>
        <rFont val="ＭＳ Ｐゴシック"/>
        <family val="3"/>
        <charset val="128"/>
      </rPr>
      <t>条</t>
    </r>
    <r>
      <rPr>
        <sz val="11"/>
        <rFont val="Times New Roman"/>
        <family val="1"/>
      </rPr>
      <t>)</t>
    </r>
    <rPh sb="0" eb="2">
      <t>ドウヒダリ</t>
    </rPh>
    <rPh sb="6" eb="7">
      <t>ジョウ</t>
    </rPh>
    <phoneticPr fontId="2"/>
  </si>
  <si>
    <r>
      <rPr>
        <sz val="11"/>
        <rFont val="ＭＳ Ｐゴシック"/>
        <family val="3"/>
        <charset val="128"/>
      </rPr>
      <t>所定の議席を選挙法付則で規定された選挙区</t>
    </r>
    <r>
      <rPr>
        <sz val="11"/>
        <rFont val="Times New Roman"/>
        <family val="1"/>
      </rPr>
      <t>(2011</t>
    </r>
    <r>
      <rPr>
        <sz val="11"/>
        <rFont val="ＭＳ Ｐゴシック"/>
        <family val="3"/>
        <charset val="128"/>
      </rPr>
      <t>年段階では</t>
    </r>
    <r>
      <rPr>
        <sz val="11"/>
        <rFont val="Times New Roman"/>
        <family val="1"/>
      </rPr>
      <t>13</t>
    </r>
    <r>
      <rPr>
        <sz val="11"/>
        <rFont val="ＭＳ Ｐゴシック"/>
        <family val="3"/>
        <charset val="128"/>
      </rPr>
      <t>選挙区</t>
    </r>
    <r>
      <rPr>
        <sz val="11"/>
        <rFont val="Times New Roman"/>
        <family val="1"/>
      </rPr>
      <t>)</t>
    </r>
    <r>
      <rPr>
        <sz val="11"/>
        <rFont val="ＭＳ Ｐゴシック"/>
        <family val="3"/>
        <charset val="128"/>
      </rPr>
      <t>に配分</t>
    </r>
    <r>
      <rPr>
        <sz val="11"/>
        <rFont val="Times New Roman"/>
        <family val="1"/>
      </rPr>
      <t>(340</t>
    </r>
    <r>
      <rPr>
        <sz val="11"/>
        <rFont val="ＭＳ Ｐゴシック"/>
        <family val="3"/>
        <charset val="128"/>
      </rPr>
      <t>条</t>
    </r>
    <r>
      <rPr>
        <sz val="11"/>
        <rFont val="Times New Roman"/>
        <family val="1"/>
      </rPr>
      <t>)</t>
    </r>
    <rPh sb="0" eb="2">
      <t>ショテイ</t>
    </rPh>
    <rPh sb="3" eb="5">
      <t>ギセキ</t>
    </rPh>
    <rPh sb="6" eb="9">
      <t>センキョホウフソク</t>
    </rPh>
    <rPh sb="9" eb="11">
      <t>フソク</t>
    </rPh>
    <rPh sb="12" eb="14">
      <t>キテイ</t>
    </rPh>
    <rPh sb="17" eb="20">
      <t>センキョク</t>
    </rPh>
    <rPh sb="25" eb="28">
      <t>ネンダンカイ</t>
    </rPh>
    <rPh sb="32" eb="35">
      <t>センキョク</t>
    </rPh>
    <rPh sb="37" eb="39">
      <t>ハイブン</t>
    </rPh>
    <rPh sb="43" eb="44">
      <t>ジョウ</t>
    </rPh>
    <phoneticPr fontId="2"/>
  </si>
  <si>
    <r>
      <rPr>
        <sz val="11"/>
        <rFont val="ＭＳ Ｐゴシック"/>
        <family val="3"/>
        <charset val="128"/>
      </rPr>
      <t>同左</t>
    </r>
    <r>
      <rPr>
        <sz val="11"/>
        <rFont val="Times New Roman"/>
        <family val="1"/>
      </rPr>
      <t>(358</t>
    </r>
    <r>
      <rPr>
        <sz val="11"/>
        <rFont val="ＭＳ Ｐゴシック"/>
        <family val="3"/>
        <charset val="128"/>
      </rPr>
      <t>条</t>
    </r>
    <r>
      <rPr>
        <sz val="11"/>
        <rFont val="Times New Roman"/>
        <family val="1"/>
      </rPr>
      <t>)</t>
    </r>
    <rPh sb="0" eb="2">
      <t>ドウヒダリ</t>
    </rPh>
    <rPh sb="6" eb="7">
      <t>ジョウ</t>
    </rPh>
    <phoneticPr fontId="2"/>
  </si>
  <si>
    <r>
      <rPr>
        <sz val="11"/>
        <rFont val="ＭＳ Ｐゴシック"/>
        <family val="3"/>
        <charset val="128"/>
      </rPr>
      <t>同左</t>
    </r>
    <r>
      <rPr>
        <sz val="11"/>
        <rFont val="Times New Roman"/>
        <family val="1"/>
      </rPr>
      <t>(359</t>
    </r>
    <r>
      <rPr>
        <sz val="11"/>
        <rFont val="ＭＳ Ｐゴシック"/>
        <family val="3"/>
        <charset val="128"/>
      </rPr>
      <t>条</t>
    </r>
    <r>
      <rPr>
        <sz val="11"/>
        <rFont val="Times New Roman"/>
        <family val="1"/>
      </rPr>
      <t>)</t>
    </r>
    <rPh sb="0" eb="2">
      <t>ドウヒダリ</t>
    </rPh>
    <rPh sb="6" eb="7">
      <t>ジョウ</t>
    </rPh>
    <phoneticPr fontId="2"/>
  </si>
  <si>
    <r>
      <rPr>
        <sz val="11"/>
        <rFont val="ＭＳ Ｐゴシック"/>
        <family val="3"/>
        <charset val="128"/>
      </rPr>
      <t>同左</t>
    </r>
    <r>
      <rPr>
        <sz val="11"/>
        <rFont val="Times New Roman"/>
        <family val="1"/>
      </rPr>
      <t>(335</t>
    </r>
    <r>
      <rPr>
        <sz val="11"/>
        <rFont val="ＭＳ Ｐゴシック"/>
        <family val="3"/>
        <charset val="128"/>
      </rPr>
      <t>条</t>
    </r>
    <r>
      <rPr>
        <sz val="11"/>
        <rFont val="Times New Roman"/>
        <family val="1"/>
      </rPr>
      <t>)</t>
    </r>
    <rPh sb="0" eb="2">
      <t>ドウヒダリ</t>
    </rPh>
    <rPh sb="6" eb="7">
      <t>ジョウ</t>
    </rPh>
    <phoneticPr fontId="2"/>
  </si>
  <si>
    <r>
      <rPr>
        <sz val="11"/>
        <rFont val="ＭＳ Ｐゴシック"/>
        <family val="3"/>
        <charset val="128"/>
      </rPr>
      <t>同左</t>
    </r>
    <r>
      <rPr>
        <sz val="11"/>
        <rFont val="Times New Roman"/>
        <family val="1"/>
      </rPr>
      <t>(10</t>
    </r>
    <r>
      <rPr>
        <sz val="11"/>
        <rFont val="ＭＳ Ｐゴシック"/>
        <family val="3"/>
        <charset val="128"/>
      </rPr>
      <t>条、</t>
    </r>
    <r>
      <rPr>
        <sz val="11"/>
        <rFont val="Times New Roman"/>
        <family val="1"/>
      </rPr>
      <t>11</t>
    </r>
    <r>
      <rPr>
        <sz val="11"/>
        <rFont val="ＭＳ Ｐゴシック"/>
        <family val="3"/>
        <charset val="128"/>
      </rPr>
      <t>条、および</t>
    </r>
    <r>
      <rPr>
        <sz val="11"/>
        <rFont val="Times New Roman"/>
        <family val="1"/>
      </rPr>
      <t>296</t>
    </r>
    <r>
      <rPr>
        <sz val="11"/>
        <rFont val="ＭＳ Ｐゴシック"/>
        <family val="3"/>
        <charset val="128"/>
      </rPr>
      <t>条</t>
    </r>
    <r>
      <rPr>
        <sz val="11"/>
        <rFont val="Times New Roman"/>
        <family val="1"/>
      </rPr>
      <t>)</t>
    </r>
    <rPh sb="17" eb="18">
      <t>ジョウ</t>
    </rPh>
    <phoneticPr fontId="2"/>
  </si>
  <si>
    <r>
      <rPr>
        <sz val="11"/>
        <rFont val="ＭＳ Ｐゴシック"/>
        <family val="3"/>
        <charset val="128"/>
      </rPr>
      <t>同左</t>
    </r>
    <r>
      <rPr>
        <sz val="11"/>
        <rFont val="Times New Roman"/>
        <family val="1"/>
      </rPr>
      <t>(288</t>
    </r>
    <r>
      <rPr>
        <sz val="11"/>
        <rFont val="ＭＳ Ｐゴシック"/>
        <family val="3"/>
        <charset val="128"/>
      </rPr>
      <t>条、および憲法</t>
    </r>
    <r>
      <rPr>
        <sz val="11"/>
        <rFont val="Times New Roman"/>
        <family val="1"/>
      </rPr>
      <t>127</t>
    </r>
    <r>
      <rPr>
        <sz val="11"/>
        <rFont val="ＭＳ Ｐゴシック"/>
        <family val="3"/>
        <charset val="128"/>
      </rPr>
      <t>条</t>
    </r>
    <r>
      <rPr>
        <sz val="11"/>
        <rFont val="Times New Roman"/>
        <family val="1"/>
      </rPr>
      <t>)</t>
    </r>
    <rPh sb="0" eb="2">
      <t>ドウヒダリ</t>
    </rPh>
    <rPh sb="6" eb="7">
      <t>ジョウ</t>
    </rPh>
    <rPh sb="11" eb="13">
      <t>ケンポウ</t>
    </rPh>
    <rPh sb="16" eb="17">
      <t>ジョウ</t>
    </rPh>
    <phoneticPr fontId="2"/>
  </si>
  <si>
    <r>
      <rPr>
        <sz val="11"/>
        <rFont val="ＭＳ Ｐゴシック"/>
        <family val="3"/>
        <charset val="128"/>
      </rPr>
      <t>同左</t>
    </r>
    <r>
      <rPr>
        <sz val="11"/>
        <rFont val="Times New Roman"/>
        <family val="1"/>
      </rPr>
      <t>(292</t>
    </r>
    <r>
      <rPr>
        <sz val="11"/>
        <rFont val="ＭＳ Ｐゴシック"/>
        <family val="3"/>
        <charset val="128"/>
      </rPr>
      <t>条</t>
    </r>
    <r>
      <rPr>
        <sz val="11"/>
        <rFont val="Times New Roman"/>
        <family val="1"/>
      </rPr>
      <t>)</t>
    </r>
    <rPh sb="0" eb="2">
      <t>ドウヒダリ</t>
    </rPh>
    <rPh sb="6" eb="7">
      <t>ジョウ</t>
    </rPh>
    <phoneticPr fontId="2"/>
  </si>
  <si>
    <r>
      <t>2011</t>
    </r>
    <r>
      <rPr>
        <sz val="10"/>
        <rFont val="ＭＳ Ｐゴシック"/>
        <family val="2"/>
        <charset val="128"/>
      </rPr>
      <t>年下院</t>
    </r>
    <rPh sb="4" eb="7">
      <t>ネンカイン</t>
    </rPh>
    <phoneticPr fontId="2"/>
  </si>
  <si>
    <r>
      <t>2011</t>
    </r>
    <r>
      <rPr>
        <sz val="10"/>
        <rFont val="ＭＳ Ｐゴシック"/>
        <family val="2"/>
        <charset val="128"/>
      </rPr>
      <t>年上院</t>
    </r>
    <rPh sb="4" eb="5">
      <t>ネン</t>
    </rPh>
    <rPh sb="5" eb="7">
      <t>ジョウイン</t>
    </rPh>
    <phoneticPr fontId="2"/>
  </si>
  <si>
    <t>Dziennik.Ustaw 2011 nr 218 poz. 1294</t>
    <phoneticPr fontId="2"/>
  </si>
  <si>
    <t>Dziennik.Ustaw 2011 nr 218 poz. 1295</t>
    <phoneticPr fontId="2"/>
  </si>
  <si>
    <t>RP</t>
    <phoneticPr fontId="2"/>
  </si>
  <si>
    <t>Palikot's Movement</t>
    <phoneticPr fontId="2"/>
  </si>
  <si>
    <t>2011年からの選挙制度(現行)</t>
    <rPh sb="4" eb="5">
      <t>ネン</t>
    </rPh>
    <rPh sb="8" eb="12">
      <t>センキョセイド</t>
    </rPh>
    <rPh sb="13" eb="15">
      <t>ゲンコウ</t>
    </rPh>
    <phoneticPr fontId="2"/>
  </si>
  <si>
    <r>
      <t>2010</t>
    </r>
    <r>
      <rPr>
        <sz val="11"/>
        <rFont val="ＭＳ Ｐゴシック"/>
        <family val="3"/>
        <charset val="128"/>
      </rPr>
      <t>年までの選挙制度</t>
    </r>
    <rPh sb="4" eb="5">
      <t>ネン</t>
    </rPh>
    <rPh sb="8" eb="10">
      <t>センキョホウ</t>
    </rPh>
    <rPh sb="10" eb="12">
      <t>セイド</t>
    </rPh>
    <phoneticPr fontId="2"/>
  </si>
  <si>
    <r>
      <t>2011</t>
    </r>
    <r>
      <rPr>
        <sz val="11"/>
        <rFont val="ＭＳ Ｐゴシック"/>
        <family val="3"/>
        <charset val="128"/>
      </rPr>
      <t>年からの選挙制度</t>
    </r>
    <r>
      <rPr>
        <sz val="11"/>
        <rFont val="Times New Roman"/>
        <family val="1"/>
      </rPr>
      <t>(</t>
    </r>
    <r>
      <rPr>
        <sz val="11"/>
        <rFont val="ＭＳ Ｐゴシック"/>
        <family val="3"/>
        <charset val="128"/>
      </rPr>
      <t>現行</t>
    </r>
    <r>
      <rPr>
        <sz val="11"/>
        <rFont val="Times New Roman"/>
        <family val="1"/>
      </rPr>
      <t>)</t>
    </r>
    <rPh sb="4" eb="5">
      <t>ネン</t>
    </rPh>
    <rPh sb="8" eb="10">
      <t>センキョホウ</t>
    </rPh>
    <rPh sb="10" eb="12">
      <t>セイド</t>
    </rPh>
    <rPh sb="13" eb="15">
      <t>ゲンコウ</t>
    </rPh>
    <phoneticPr fontId="2"/>
  </si>
  <si>
    <t>2011年選挙後も引き続き政権を担当</t>
    <rPh sb="4" eb="5">
      <t>ネン</t>
    </rPh>
    <rPh sb="5" eb="8">
      <t>センキョゴ</t>
    </rPh>
    <rPh sb="9" eb="10">
      <t>ヒ</t>
    </rPh>
    <rPh sb="11" eb="12">
      <t>ツヅ</t>
    </rPh>
    <rPh sb="13" eb="15">
      <t>セイケン</t>
    </rPh>
    <rPh sb="16" eb="18">
      <t>タントウ</t>
    </rPh>
    <phoneticPr fontId="2"/>
  </si>
  <si>
    <t>ネット上の参照先リンク</t>
    <phoneticPr fontId="2"/>
  </si>
  <si>
    <t>2）上院（セナート）</t>
    <phoneticPr fontId="2"/>
  </si>
  <si>
    <t>3）大統領選挙</t>
    <phoneticPr fontId="2"/>
  </si>
  <si>
    <t>4）欧州議会議員</t>
    <phoneticPr fontId="2"/>
  </si>
  <si>
    <t>1)下院（セイム）</t>
    <phoneticPr fontId="2"/>
  </si>
  <si>
    <t>選挙法</t>
  </si>
  <si>
    <t>選挙権／被選挙権</t>
  </si>
  <si>
    <t>任期</t>
  </si>
  <si>
    <t>選挙形式</t>
  </si>
  <si>
    <t>投票率・得票率計算方法</t>
    <rPh sb="0" eb="3">
      <t>トウヒョウリツ</t>
    </rPh>
    <rPh sb="4" eb="7">
      <t>トクヒョウリツ</t>
    </rPh>
    <rPh sb="7" eb="11">
      <t>トクヒョウリツケイサンホウホウ</t>
    </rPh>
    <phoneticPr fontId="2"/>
  </si>
  <si>
    <t>選挙区</t>
  </si>
  <si>
    <t>選挙区の定数の範囲</t>
  </si>
  <si>
    <t>投票方法</t>
  </si>
  <si>
    <t>阻止条項</t>
  </si>
  <si>
    <t>少数民族条項</t>
    <rPh sb="0" eb="2">
      <t>ショウスウ</t>
    </rPh>
    <rPh sb="2" eb="6">
      <t>ショウスウミンゾクジョウコウ</t>
    </rPh>
    <phoneticPr fontId="2"/>
  </si>
  <si>
    <t>18歳以上／21歳以上</t>
  </si>
  <si>
    <t>同左</t>
  </si>
  <si>
    <t>同左(10条および11条)</t>
    <rPh sb="0" eb="2">
      <t>ドウヒダリ</t>
    </rPh>
    <rPh sb="5" eb="6">
      <t>ジョウ</t>
    </rPh>
    <rPh sb="11" eb="12">
      <t>ジョウ</t>
    </rPh>
    <phoneticPr fontId="2"/>
  </si>
  <si>
    <t>4年(解散あり)</t>
  </si>
  <si>
    <t>同左(194条および195条)</t>
    <rPh sb="0" eb="2">
      <t>ドウヒダリ</t>
    </rPh>
    <rPh sb="6" eb="7">
      <t>ジョウ</t>
    </rPh>
    <rPh sb="13" eb="14">
      <t>ジョウ</t>
    </rPh>
    <phoneticPr fontId="2"/>
  </si>
  <si>
    <t>選挙区は非拘束名簿式比例代表制でヘア・ニーマイヤー式。全国区は拘束名簿式比例代表制で修正サンラゲ式で、比例区の得票に応じて傾斜的に配分される</t>
    <rPh sb="51" eb="54">
      <t>ヒレイク</t>
    </rPh>
    <rPh sb="55" eb="57">
      <t>トクヒョウ</t>
    </rPh>
    <rPh sb="58" eb="59">
      <t>オウ</t>
    </rPh>
    <rPh sb="61" eb="64">
      <t>ケイシャテキ</t>
    </rPh>
    <rPh sb="65" eb="67">
      <t>ハイブン</t>
    </rPh>
    <phoneticPr fontId="2"/>
  </si>
  <si>
    <t>選挙区は非拘束名簿式比例代表制、全国区は拘束名簿式比例代表制(選挙区･全国区ともドント式)。全国区の議席は、比例区の得票に応じて傾斜的に配分される</t>
    <rPh sb="46" eb="49">
      <t>ゼンコクク</t>
    </rPh>
    <rPh sb="50" eb="52">
      <t>ギセキ</t>
    </rPh>
    <rPh sb="54" eb="57">
      <t>ヒレイク</t>
    </rPh>
    <rPh sb="58" eb="60">
      <t>トクヒョウ</t>
    </rPh>
    <rPh sb="61" eb="62">
      <t>オウ</t>
    </rPh>
    <rPh sb="64" eb="67">
      <t>ケイシャテキ</t>
    </rPh>
    <rPh sb="68" eb="70">
      <t>ハイブン</t>
    </rPh>
    <phoneticPr fontId="2"/>
  </si>
  <si>
    <t>非拘束名簿式比例代表制（修正サンラゲ式→ドント式に再修正）</t>
    <rPh sb="23" eb="24">
      <t>シキ</t>
    </rPh>
    <rPh sb="25" eb="28">
      <t>サイシュウセイ</t>
    </rPh>
    <phoneticPr fontId="2"/>
  </si>
  <si>
    <t>非拘束名簿式比例代表制(ドント式)(232条)</t>
    <rPh sb="0" eb="11">
      <t>ヒコウソクメイボシキヒレイダイヒョウセイ</t>
    </rPh>
    <rPh sb="15" eb="16">
      <t>シキ</t>
    </rPh>
    <rPh sb="21" eb="22">
      <t>ジョウ</t>
    </rPh>
    <phoneticPr fontId="2"/>
  </si>
  <si>
    <t>投票率は投票者数を登録有権者数で割ることで算出、得票率は有効投票数（投票者数−無効投票数）で算出</t>
    <rPh sb="0" eb="3">
      <t>トウヒョウリツ</t>
    </rPh>
    <rPh sb="4" eb="7">
      <t>トウヒョウシャ</t>
    </rPh>
    <rPh sb="7" eb="8">
      <t>スウ</t>
    </rPh>
    <rPh sb="9" eb="15">
      <t>トウロクユウケンシャスウ</t>
    </rPh>
    <rPh sb="16" eb="17">
      <t>ワ</t>
    </rPh>
    <rPh sb="21" eb="23">
      <t>サンシュツ</t>
    </rPh>
    <rPh sb="24" eb="27">
      <t>トクヒョウリツ</t>
    </rPh>
    <rPh sb="28" eb="33">
      <t>ユウコウトウヒョウスウ</t>
    </rPh>
    <rPh sb="34" eb="36">
      <t>トウヒョウヨウシハッコウスウ</t>
    </rPh>
    <rPh sb="36" eb="37">
      <t>モノ</t>
    </rPh>
    <rPh sb="37" eb="38">
      <t>スウ</t>
    </rPh>
    <rPh sb="39" eb="44">
      <t>ムコウトウヒョウスウ</t>
    </rPh>
    <rPh sb="46" eb="48">
      <t>サンシュツ</t>
    </rPh>
    <phoneticPr fontId="2"/>
  </si>
  <si>
    <t>同左</t>
    <rPh sb="0" eb="2">
      <t>ドウヒダリ</t>
    </rPh>
    <phoneticPr fontId="2"/>
  </si>
  <si>
    <t>投票率は投票用紙発行者数を登録有権者数で割ることで算出、得票率は有効投票数（投票用紙発行数−投票用紙持ち帰り数−無効投票数）で算出</t>
    <rPh sb="0" eb="2">
      <t>トウヒョウ</t>
    </rPh>
    <rPh sb="2" eb="3">
      <t>リツ</t>
    </rPh>
    <rPh sb="4" eb="6">
      <t>トウヒョウ</t>
    </rPh>
    <rPh sb="6" eb="8">
      <t>ヨウシ</t>
    </rPh>
    <rPh sb="8" eb="11">
      <t>ハッコウシャ</t>
    </rPh>
    <rPh sb="11" eb="12">
      <t>カズ</t>
    </rPh>
    <rPh sb="13" eb="15">
      <t>トウロク</t>
    </rPh>
    <rPh sb="15" eb="18">
      <t>ユウケンシャ</t>
    </rPh>
    <rPh sb="18" eb="19">
      <t>スウ</t>
    </rPh>
    <rPh sb="20" eb="21">
      <t>ワ</t>
    </rPh>
    <rPh sb="25" eb="27">
      <t>サンシュツ</t>
    </rPh>
    <rPh sb="28" eb="30">
      <t>トクヒョウ</t>
    </rPh>
    <rPh sb="30" eb="31">
      <t>リツ</t>
    </rPh>
    <rPh sb="32" eb="34">
      <t>ユウコウ</t>
    </rPh>
    <rPh sb="34" eb="36">
      <t>トウヒョウ</t>
    </rPh>
    <rPh sb="36" eb="37">
      <t>カズ</t>
    </rPh>
    <rPh sb="38" eb="40">
      <t>トウヒョウ</t>
    </rPh>
    <rPh sb="40" eb="42">
      <t>ヨウシ</t>
    </rPh>
    <rPh sb="42" eb="44">
      <t>ハッコウ</t>
    </rPh>
    <rPh sb="44" eb="45">
      <t>カズ</t>
    </rPh>
    <rPh sb="46" eb="48">
      <t>トウヒョウ</t>
    </rPh>
    <rPh sb="48" eb="50">
      <t>ヨウシ</t>
    </rPh>
    <rPh sb="50" eb="51">
      <t>モ</t>
    </rPh>
    <rPh sb="52" eb="53">
      <t>カエ</t>
    </rPh>
    <rPh sb="54" eb="55">
      <t>スウ</t>
    </rPh>
    <rPh sb="56" eb="58">
      <t>ムコウ</t>
    </rPh>
    <rPh sb="58" eb="61">
      <t>トウヒョウスウ</t>
    </rPh>
    <rPh sb="63" eb="65">
      <t>サンシュツ</t>
    </rPh>
    <phoneticPr fontId="2"/>
  </si>
  <si>
    <t>投票率は投票者数を登録有権者で割ることで算出、得票率は有効投票数（投票用紙発行数−投票用紙持ち帰り数−無効投票数）で算出</t>
    <rPh sb="0" eb="3">
      <t>トウヒョウリツ</t>
    </rPh>
    <rPh sb="4" eb="8">
      <t>トウヒョウシャスウ</t>
    </rPh>
    <rPh sb="9" eb="14">
      <t>トウロクユウケンシャ</t>
    </rPh>
    <rPh sb="15" eb="16">
      <t>ワ</t>
    </rPh>
    <rPh sb="20" eb="22">
      <t>サンシュツ</t>
    </rPh>
    <rPh sb="23" eb="26">
      <t>トクヒョウリツ</t>
    </rPh>
    <phoneticPr fontId="2"/>
  </si>
  <si>
    <t>460議席のうち、391議席を52の選挙区に配分し、残り69議席は全国区として、全国得票率7%以上の政党に配分</t>
  </si>
  <si>
    <t>460議席を41選挙区に配分</t>
  </si>
  <si>
    <t>同左(選挙法付則)</t>
    <rPh sb="0" eb="2">
      <t>ドウヒダリ</t>
    </rPh>
    <rPh sb="3" eb="8">
      <t>センキョホウフソク</t>
    </rPh>
    <phoneticPr fontId="2"/>
  </si>
  <si>
    <t>1選挙区で3議席から17議席</t>
  </si>
  <si>
    <t>1選挙区で7議席から19議席</t>
  </si>
  <si>
    <t>同左(最低7議席について201条に、選挙区ごとの定数の定め方について202条に規定)</t>
    <rPh sb="0" eb="2">
      <t>ドウヒダリ</t>
    </rPh>
    <rPh sb="3" eb="5">
      <t>サイテイ</t>
    </rPh>
    <rPh sb="6" eb="8">
      <t>ギセキ</t>
    </rPh>
    <rPh sb="15" eb="16">
      <t>ジョウ</t>
    </rPh>
    <rPh sb="18" eb="21">
      <t>センキョク</t>
    </rPh>
    <rPh sb="24" eb="26">
      <t>テイスウ</t>
    </rPh>
    <rPh sb="27" eb="28">
      <t>サダ</t>
    </rPh>
    <rPh sb="29" eb="30">
      <t>カタ</t>
    </rPh>
    <rPh sb="37" eb="38">
      <t>ジョウ</t>
    </rPh>
    <rPh sb="39" eb="41">
      <t>キテイ</t>
    </rPh>
    <phoneticPr fontId="2"/>
  </si>
  <si>
    <t>候補投票で、1名のみに投票する単記投票制（票はその候補が属する政党に投票されたものとしてカウントされ、各選挙区では政党の獲得議席数に応じて、得票数が上位の候補から当選となる）</t>
    <rPh sb="7" eb="8">
      <t>メイ</t>
    </rPh>
    <rPh sb="11" eb="13">
      <t>トウヒョウ</t>
    </rPh>
    <rPh sb="70" eb="73">
      <t>トクヒョウスウ</t>
    </rPh>
    <rPh sb="74" eb="76">
      <t>ジョウイ</t>
    </rPh>
    <rPh sb="77" eb="79">
      <t>コウホ</t>
    </rPh>
    <phoneticPr fontId="2"/>
  </si>
  <si>
    <t>同左(227条)</t>
    <rPh sb="0" eb="2">
      <t>ドウヒダリ</t>
    </rPh>
    <rPh sb="6" eb="7">
      <t>ジョウ</t>
    </rPh>
    <phoneticPr fontId="2"/>
  </si>
  <si>
    <t>なし(全国区議席の獲得には有効投票数の5%の得票、もしくは5選挙区以上での議席獲得が必要)</t>
    <rPh sb="13" eb="18">
      <t>ユウコウトウヒョウスウ</t>
    </rPh>
    <phoneticPr fontId="2"/>
  </si>
  <si>
    <t>全国で有効投票数の5%以上（政党連合は8%以上）の得票を獲得する必要</t>
    <rPh sb="3" eb="8">
      <t>ユウコウトウヒョウスウ</t>
    </rPh>
    <phoneticPr fontId="2"/>
  </si>
  <si>
    <t>同左(196条)</t>
    <rPh sb="0" eb="2">
      <t>ドウヒダリ</t>
    </rPh>
    <rPh sb="6" eb="7">
      <t>ジョウ</t>
    </rPh>
    <phoneticPr fontId="2"/>
  </si>
  <si>
    <t>選挙管理委員会が少数民族組織としての政党登録を認めた場合、5%条項の適用を受けない</t>
    <rPh sb="0" eb="7">
      <t>センキョカンリイインカイ</t>
    </rPh>
    <rPh sb="8" eb="14">
      <t>ショウスウミンゾクソシキ</t>
    </rPh>
    <rPh sb="18" eb="20">
      <t>セイトウ</t>
    </rPh>
    <rPh sb="20" eb="22">
      <t>トウロク</t>
    </rPh>
    <rPh sb="23" eb="24">
      <t>ミト</t>
    </rPh>
    <rPh sb="26" eb="28">
      <t>バアイ</t>
    </rPh>
    <rPh sb="31" eb="33">
      <t>ジョウコウ</t>
    </rPh>
    <rPh sb="34" eb="36">
      <t>テキヨウ</t>
    </rPh>
    <rPh sb="37" eb="38">
      <t>ウ</t>
    </rPh>
    <phoneticPr fontId="2"/>
  </si>
  <si>
    <t>同左(197条)</t>
    <rPh sb="0" eb="2">
      <t>ドウヒダリ</t>
    </rPh>
    <rPh sb="6" eb="7">
      <t>ジョウ</t>
    </rPh>
    <phoneticPr fontId="2"/>
  </si>
  <si>
    <t>460議席のうち、391議席を36の選挙区に配分し、残り69議席は全国区として、全国得票率5%以上の政党に配分</t>
    <phoneticPr fontId="2"/>
  </si>
  <si>
    <t>なし</t>
    <phoneticPr fontId="2"/>
  </si>
  <si>
    <t>ポーランドの選挙制度</t>
    <phoneticPr fontId="2"/>
  </si>
  <si>
    <t>連</t>
    <phoneticPr fontId="2"/>
  </si>
  <si>
    <t>政</t>
    <phoneticPr fontId="2"/>
  </si>
  <si>
    <t>少</t>
    <phoneticPr fontId="2"/>
  </si>
  <si>
    <t>*1: 選挙結果ではBdPとして記載</t>
    <phoneticPr fontId="2"/>
  </si>
  <si>
    <t>*2: 組織そのものが結成されたのは1979年</t>
    <phoneticPr fontId="2"/>
  </si>
  <si>
    <t>*3:  1999年まで選挙連合</t>
    <phoneticPr fontId="2"/>
  </si>
  <si>
    <t>*4:  政党連合が結成された年。政党となったのは1999年</t>
    <phoneticPr fontId="2"/>
  </si>
  <si>
    <t>*5:  組織そのものが結成されたのは1987年</t>
    <phoneticPr fontId="2"/>
  </si>
  <si>
    <t>LiD SLD+
SDPL+PD+UP</t>
    <phoneticPr fontId="2"/>
  </si>
  <si>
    <t>政権構成政党</t>
    <rPh sb="0" eb="2">
      <t>セイケン</t>
    </rPh>
    <rPh sb="2" eb="6">
      <t>レンリツコウセイセイトウ</t>
    </rPh>
    <phoneticPr fontId="2"/>
  </si>
  <si>
    <t>下線は首相出身政党。下線がない場合は事務管理内閣などの理由で,首相が党籍を有していない内閣</t>
    <phoneticPr fontId="2"/>
  </si>
  <si>
    <r>
      <t>ポーランドの歴代内閣と政権構成政党</t>
    </r>
    <r>
      <rPr>
        <sz val="12"/>
        <rFont val="Times New Roman"/>
        <family val="1"/>
      </rPr>
      <t/>
    </r>
    <rPh sb="6" eb="10">
      <t>レキダイナイカク</t>
    </rPh>
    <rPh sb="11" eb="15">
      <t>セイケンコウセイ</t>
    </rPh>
    <rPh sb="15" eb="17">
      <t>サンカセイトウ</t>
    </rPh>
    <phoneticPr fontId="2"/>
  </si>
  <si>
    <r>
      <t>(1991</t>
    </r>
    <r>
      <rPr>
        <sz val="12"/>
        <rFont val="ＭＳ Ｐゴシック"/>
        <family val="2"/>
        <charset val="128"/>
      </rPr>
      <t>年の最初の自由選挙以降</t>
    </r>
    <r>
      <rPr>
        <sz val="12"/>
        <rFont val="Times New Roman"/>
        <family val="1"/>
      </rPr>
      <t>)</t>
    </r>
    <phoneticPr fontId="2"/>
  </si>
  <si>
    <t>首相名
(日本語表記)</t>
    <rPh sb="0" eb="2">
      <t>シュショウ</t>
    </rPh>
    <rPh sb="2" eb="3">
      <t>メイ</t>
    </rPh>
    <rPh sb="5" eb="8">
      <t>ニホンゴ</t>
    </rPh>
    <rPh sb="8" eb="10">
      <t>ヒョウキ</t>
    </rPh>
    <phoneticPr fontId="2"/>
  </si>
  <si>
    <t>小選挙区制(260条)</t>
    <phoneticPr fontId="2"/>
  </si>
  <si>
    <t>同左(257条)</t>
    <rPh sb="0" eb="2">
      <t>ドウヒダリ</t>
    </rPh>
    <rPh sb="6" eb="7">
      <t>ジョウ</t>
    </rPh>
    <phoneticPr fontId="2"/>
  </si>
  <si>
    <t>100議席を40選挙区に配分(260条)</t>
    <rPh sb="3" eb="5">
      <t>ギセキ</t>
    </rPh>
    <rPh sb="8" eb="11">
      <t>センキョク</t>
    </rPh>
    <rPh sb="12" eb="14">
      <t>ハイブン</t>
    </rPh>
    <rPh sb="18" eb="19">
      <t>ジョウ</t>
    </rPh>
    <phoneticPr fontId="2"/>
  </si>
  <si>
    <t>1選挙区1名</t>
    <rPh sb="1" eb="4">
      <t>センキョク</t>
    </rPh>
    <rPh sb="5" eb="6">
      <t>メイ</t>
    </rPh>
    <phoneticPr fontId="2"/>
  </si>
  <si>
    <t>候補当方票で単記制(269条)、最多得票者が当選(273条)</t>
    <rPh sb="0" eb="5">
      <t>コウホトウホウヒョウ</t>
    </rPh>
    <rPh sb="6" eb="8">
      <t>タンキ</t>
    </rPh>
    <rPh sb="8" eb="9">
      <t>セイ</t>
    </rPh>
    <rPh sb="13" eb="14">
      <t>ジョウ</t>
    </rPh>
    <rPh sb="16" eb="21">
      <t>サイタトクヒョウシャ</t>
    </rPh>
    <rPh sb="22" eb="24">
      <t>トウセン</t>
    </rPh>
    <rPh sb="28" eb="29">
      <t>ジョウ</t>
    </rPh>
    <phoneticPr fontId="2"/>
  </si>
  <si>
    <t>PSL</t>
    <phoneticPr fontId="2"/>
  </si>
  <si>
    <t xml:space="preserve">Nowa Prawica – Janusza Korwin-Mikke </t>
    <phoneticPr fontId="2"/>
  </si>
  <si>
    <t xml:space="preserve">Solidarna Polska </t>
    <phoneticPr fontId="2"/>
  </si>
  <si>
    <t xml:space="preserve">Europa Plus Twój Ruch </t>
  </si>
  <si>
    <t xml:space="preserve">Polska Razem Jarosława Gowina </t>
  </si>
  <si>
    <t xml:space="preserve">Wyborców Ruch Narodowy </t>
  </si>
  <si>
    <t xml:space="preserve">Partia Zieloni </t>
  </si>
  <si>
    <t xml:space="preserve">Demokracja Bezpośrednia </t>
  </si>
  <si>
    <t xml:space="preserve">Samoobrona </t>
  </si>
  <si>
    <t>所属</t>
  </si>
  <si>
    <r>
      <t>2015</t>
    </r>
    <r>
      <rPr>
        <sz val="14"/>
        <rFont val="ＭＳ ゴシック"/>
        <family val="3"/>
        <charset val="128"/>
      </rPr>
      <t>年大統領選挙結果</t>
    </r>
    <phoneticPr fontId="2"/>
  </si>
  <si>
    <t>有効投票用紙数</t>
  </si>
  <si>
    <t>有効投票用紙数</t>
    <rPh sb="0" eb="4">
      <t>ユウコウトウヒョウヨウシスウ</t>
    </rPh>
    <rPh sb="4" eb="7">
      <t>ヨウシスウ</t>
    </rPh>
    <phoneticPr fontId="2"/>
  </si>
  <si>
    <t>有効投票数</t>
    <rPh sb="0" eb="5">
      <t>ユウコウトウヒョウスウ</t>
    </rPh>
    <phoneticPr fontId="2"/>
  </si>
  <si>
    <t>無効投票数</t>
  </si>
  <si>
    <t>無効投票数</t>
    <rPh sb="0" eb="5">
      <t>ムコウトウヒョウスウ</t>
    </rPh>
    <phoneticPr fontId="2"/>
  </si>
  <si>
    <t>PiS</t>
    <phoneticPr fontId="2"/>
  </si>
  <si>
    <t>無所属</t>
    <rPh sb="0" eb="3">
      <t>ムショゾク</t>
    </rPh>
    <phoneticPr fontId="2"/>
  </si>
  <si>
    <t>Kongres Nowej Prawicy</t>
  </si>
  <si>
    <t>Magdalena Agnieszka Ogórek</t>
  </si>
  <si>
    <r>
      <rPr>
        <sz val="11"/>
        <rFont val="ＭＳ Ｐゴシック"/>
        <family val="3"/>
        <charset val="128"/>
      </rPr>
      <t>無所属</t>
    </r>
    <r>
      <rPr>
        <sz val="11"/>
        <rFont val="Times New Roman"/>
        <family val="1"/>
      </rPr>
      <t>(SLD</t>
    </r>
    <r>
      <rPr>
        <sz val="11"/>
        <rFont val="ＭＳ Ｐゴシック"/>
        <family val="3"/>
        <charset val="128"/>
      </rPr>
      <t>支持</t>
    </r>
    <r>
      <rPr>
        <sz val="11"/>
        <rFont val="Times New Roman"/>
        <family val="1"/>
      </rPr>
      <t>)</t>
    </r>
    <rPh sb="0" eb="3">
      <t>ムショゾク</t>
    </rPh>
    <rPh sb="7" eb="9">
      <t>シジ</t>
    </rPh>
    <phoneticPr fontId="2"/>
  </si>
  <si>
    <t>Adam Sebastian Jarubas</t>
  </si>
  <si>
    <t>PSL</t>
    <phoneticPr fontId="2"/>
  </si>
  <si>
    <t>Janusz Marian Palikot</t>
  </si>
  <si>
    <t>Twój Ruch</t>
  </si>
  <si>
    <t>Grzegorz Michał Braun</t>
  </si>
  <si>
    <t>Marian Janusz Kowalski</t>
  </si>
  <si>
    <t>Ruch Narodowy</t>
  </si>
  <si>
    <t>Jacek Wilk</t>
  </si>
  <si>
    <t>Paweł Jan Tanajno</t>
  </si>
  <si>
    <t>Demokracja Bezpośrednia</t>
  </si>
  <si>
    <r>
      <rPr>
        <sz val="11"/>
        <rFont val="ＭＳ ゴシック"/>
        <family val="3"/>
        <charset val="128"/>
      </rPr>
      <t>第</t>
    </r>
    <r>
      <rPr>
        <sz val="11"/>
        <rFont val="Times New Roman"/>
        <family val="1"/>
      </rPr>
      <t>2</t>
    </r>
    <r>
      <rPr>
        <sz val="11"/>
        <rFont val="ＭＳ ゴシック"/>
        <family val="3"/>
        <charset val="128"/>
      </rPr>
      <t>回投票（</t>
    </r>
    <r>
      <rPr>
        <sz val="11"/>
        <rFont val="Times New Roman"/>
        <family val="1"/>
      </rPr>
      <t xml:space="preserve">2015 </t>
    </r>
    <r>
      <rPr>
        <sz val="11"/>
        <rFont val="ＭＳ ゴシック"/>
        <family val="3"/>
        <charset val="128"/>
      </rPr>
      <t>年</t>
    </r>
    <r>
      <rPr>
        <sz val="11"/>
        <rFont val="Times New Roman"/>
        <family val="1"/>
      </rPr>
      <t>5</t>
    </r>
    <r>
      <rPr>
        <sz val="11"/>
        <rFont val="ＭＳ ゴシック"/>
        <family val="3"/>
        <charset val="128"/>
      </rPr>
      <t>月</t>
    </r>
    <r>
      <rPr>
        <sz val="11"/>
        <rFont val="Times New Roman"/>
        <family val="1"/>
      </rPr>
      <t>24</t>
    </r>
    <r>
      <rPr>
        <sz val="11"/>
        <rFont val="ＭＳ ゴシック"/>
        <family val="3"/>
        <charset val="128"/>
      </rPr>
      <t>日）</t>
    </r>
    <phoneticPr fontId="2"/>
  </si>
  <si>
    <t xml:space="preserve">Paweł Piotr Kukiz </t>
    <phoneticPr fontId="2"/>
  </si>
  <si>
    <r>
      <rPr>
        <sz val="11"/>
        <rFont val="ＭＳ Ｐゴシック"/>
        <family val="3"/>
        <charset val="128"/>
      </rPr>
      <t>無所属</t>
    </r>
    <r>
      <rPr>
        <sz val="11"/>
        <rFont val="Times New Roman"/>
        <family val="1"/>
      </rPr>
      <t>(PO</t>
    </r>
    <r>
      <rPr>
        <sz val="11"/>
        <rFont val="ＭＳ Ｐゴシック"/>
        <family val="3"/>
        <charset val="128"/>
      </rPr>
      <t>他支持</t>
    </r>
    <r>
      <rPr>
        <sz val="11"/>
        <rFont val="Times New Roman"/>
        <family val="1"/>
      </rPr>
      <t>)</t>
    </r>
    <rPh sb="0" eb="3">
      <t>ムショゾク</t>
    </rPh>
    <rPh sb="6" eb="7">
      <t>ホカ</t>
    </rPh>
    <rPh sb="7" eb="9">
      <t>シジ</t>
    </rPh>
    <phoneticPr fontId="2"/>
  </si>
  <si>
    <t xml:space="preserve">KOPACZ, Ewa </t>
    <phoneticPr fontId="2"/>
  </si>
  <si>
    <t>http://www.nowaprawicajkm.pl</t>
    <phoneticPr fontId="2"/>
  </si>
  <si>
    <t>KNP</t>
    <phoneticPr fontId="2"/>
  </si>
  <si>
    <t>Congress of the new right</t>
    <phoneticPr fontId="2"/>
  </si>
  <si>
    <t xml:space="preserve">Andrzej Sebastian Duda </t>
    <phoneticPr fontId="2"/>
  </si>
  <si>
    <t xml:space="preserve">Andrzej Sebastian Duda </t>
    <phoneticPr fontId="2"/>
  </si>
  <si>
    <t xml:space="preserve">Bronisław Maria Komorowski </t>
    <phoneticPr fontId="2"/>
  </si>
  <si>
    <t xml:space="preserve">Bronisław Maria Komorowski </t>
    <phoneticPr fontId="2"/>
  </si>
  <si>
    <r>
      <t>2014</t>
    </r>
    <r>
      <rPr>
        <sz val="10"/>
        <rFont val="ＭＳ Ｐゴシック"/>
        <family val="2"/>
        <charset val="128"/>
      </rPr>
      <t>年欧州議会</t>
    </r>
    <phoneticPr fontId="2"/>
  </si>
  <si>
    <t>Dziennik Ustaw 2014, poz.1642</t>
    <phoneticPr fontId="2"/>
  </si>
  <si>
    <r>
      <t>2015</t>
    </r>
    <r>
      <rPr>
        <sz val="10"/>
        <rFont val="ＭＳ Ｐゴシック"/>
        <family val="2"/>
        <charset val="128"/>
      </rPr>
      <t>年大統領第1回</t>
    </r>
    <rPh sb="4" eb="5">
      <t>ネン</t>
    </rPh>
    <rPh sb="5" eb="9">
      <t>ダイトウリョウダイ</t>
    </rPh>
    <rPh sb="10" eb="11">
      <t>カイ</t>
    </rPh>
    <phoneticPr fontId="2"/>
  </si>
  <si>
    <r>
      <t>2015</t>
    </r>
    <r>
      <rPr>
        <sz val="10"/>
        <rFont val="ＭＳ Ｐゴシック"/>
        <family val="2"/>
        <charset val="128"/>
      </rPr>
      <t>年大統領第2回</t>
    </r>
    <rPh sb="4" eb="9">
      <t>ネンダイトウリョウダイ</t>
    </rPh>
    <rPh sb="10" eb="11">
      <t>カイ</t>
    </rPh>
    <phoneticPr fontId="2"/>
  </si>
  <si>
    <t>Dziennik Ustaw 2015, poz.650</t>
    <phoneticPr fontId="2"/>
  </si>
  <si>
    <t>2007.11.16~2014.9.22</t>
    <phoneticPr fontId="2"/>
  </si>
  <si>
    <t>投票率</t>
    <phoneticPr fontId="2"/>
  </si>
  <si>
    <t>郵便投票数(内数)</t>
    <rPh sb="0" eb="5">
      <t>ユウビントウヒョウスウ</t>
    </rPh>
    <rPh sb="6" eb="8">
      <t>ウチスウ</t>
    </rPh>
    <phoneticPr fontId="2"/>
  </si>
  <si>
    <t>郵便投票数(内数)</t>
    <rPh sb="0" eb="4">
      <t>ユウビントウヒョウ</t>
    </rPh>
    <rPh sb="4" eb="5">
      <t>スウ</t>
    </rPh>
    <rPh sb="6" eb="8">
      <t>ウチスウ</t>
    </rPh>
    <phoneticPr fontId="2"/>
  </si>
  <si>
    <t>トゥスクの欧州理事会議長就任に伴い首相が交代</t>
    <rPh sb="5" eb="14">
      <t>オウシュウリジカイギチョウシュウ</t>
    </rPh>
    <rPh sb="15" eb="16">
      <t>ンニトモナ</t>
    </rPh>
    <rPh sb="17" eb="19">
      <t>シュショウ</t>
    </rPh>
    <rPh sb="20" eb="22">
      <t>コウタイ</t>
    </rPh>
    <phoneticPr fontId="2"/>
  </si>
  <si>
    <t>有効投票率</t>
    <phoneticPr fontId="2"/>
  </si>
  <si>
    <r>
      <t>※2000年以降の選挙については、ポーランド国家選挙委員会のページ</t>
    </r>
    <r>
      <rPr>
        <sz val="10"/>
        <rFont val="Times New Roman"/>
        <family val="1"/>
      </rPr>
      <t>(http://www.pkw.gov.pl/)</t>
    </r>
    <r>
      <rPr>
        <sz val="10"/>
        <rFont val="ＭＳ Ｐゴシック"/>
        <family val="2"/>
        <charset val="128"/>
        <scheme val="minor"/>
      </rPr>
      <t>も参照</t>
    </r>
    <rPh sb="5" eb="8">
      <t>ネンイコウ</t>
    </rPh>
    <rPh sb="9" eb="11">
      <t>センキョ</t>
    </rPh>
    <rPh sb="22" eb="24">
      <t>コッカ</t>
    </rPh>
    <rPh sb="24" eb="29">
      <t>センキョカンリイインカイ</t>
    </rPh>
    <phoneticPr fontId="2"/>
  </si>
  <si>
    <t>Dziennik Ustaw 2015, poz.725</t>
    <phoneticPr fontId="2"/>
  </si>
  <si>
    <r>
      <t>2015</t>
    </r>
    <r>
      <rPr>
        <sz val="10"/>
        <rFont val="ＭＳ Ｐゴシック"/>
        <family val="2"/>
        <charset val="128"/>
      </rPr>
      <t>年下院</t>
    </r>
    <rPh sb="4" eb="7">
      <t>ネン</t>
    </rPh>
    <phoneticPr fontId="2"/>
  </si>
  <si>
    <r>
      <t>2015</t>
    </r>
    <r>
      <rPr>
        <sz val="10"/>
        <rFont val="ＭＳ Ｐゴシック"/>
        <family val="2"/>
        <charset val="128"/>
      </rPr>
      <t>年上院</t>
    </r>
    <rPh sb="4" eb="7">
      <t>ネンジョウ</t>
    </rPh>
    <phoneticPr fontId="2"/>
  </si>
  <si>
    <t>Kukiz'15</t>
    <phoneticPr fontId="2"/>
  </si>
  <si>
    <t>https://ruchkukiza.pl</t>
    <phoneticPr fontId="2"/>
  </si>
  <si>
    <t>Kukiz'15</t>
    <phoneticPr fontId="2"/>
  </si>
  <si>
    <r>
      <rPr>
        <b/>
        <sz val="14"/>
        <rFont val="ＭＳ Ｐゴシック"/>
        <family val="2"/>
        <charset val="128"/>
      </rPr>
      <t>ポーランドの主要政党の概要</t>
    </r>
    <r>
      <rPr>
        <sz val="14"/>
        <rFont val="Times New Roman"/>
        <family val="1"/>
      </rPr>
      <t/>
    </r>
    <rPh sb="6" eb="10">
      <t>シュヨウセイトウ</t>
    </rPh>
    <rPh sb="11" eb="13">
      <t>ガイヨウ</t>
    </rPh>
    <phoneticPr fontId="2"/>
  </si>
  <si>
    <t>PiS</t>
    <phoneticPr fontId="2"/>
  </si>
  <si>
    <t>PORP</t>
    <phoneticPr fontId="2"/>
  </si>
  <si>
    <t>Nowoczesna Ryszarda Petru</t>
    <phoneticPr fontId="2"/>
  </si>
  <si>
    <t>Kukiz'15</t>
    <phoneticPr fontId="2"/>
  </si>
  <si>
    <t xml:space="preserve">Zjednoczona Lewica SLD+TR+PPS+UP+Zieloni </t>
    <phoneticPr fontId="2"/>
  </si>
  <si>
    <t>KORWiN</t>
    <phoneticPr fontId="2"/>
  </si>
  <si>
    <t>Partia Razem</t>
    <phoneticPr fontId="2"/>
  </si>
  <si>
    <t>Grzegorza Brauna „Szczęść Boże!”</t>
    <phoneticPr fontId="2"/>
  </si>
  <si>
    <t>Zjednoczeni dla Śląska</t>
    <phoneticPr fontId="2"/>
  </si>
  <si>
    <t>Mniejszość Niemiecka</t>
    <phoneticPr fontId="2"/>
  </si>
  <si>
    <t>Zbigniewa Stonogi</t>
    <phoneticPr fontId="2"/>
  </si>
  <si>
    <t>JOW Bezpartyjni</t>
    <phoneticPr fontId="2"/>
  </si>
  <si>
    <t>Obywatele do Parlamentu</t>
    <phoneticPr fontId="2"/>
  </si>
  <si>
    <t>Samoobrona</t>
    <phoneticPr fontId="2"/>
  </si>
  <si>
    <t>Kongres Nowej Prawicy</t>
    <phoneticPr fontId="2"/>
  </si>
  <si>
    <t>Ruch Społeczny Rzeczypospolitej Polskiej</t>
    <phoneticPr fontId="2"/>
  </si>
  <si>
    <r>
      <rPr>
        <sz val="14"/>
        <rFont val="ＭＳ ゴシック"/>
        <family val="3"/>
        <charset val="128"/>
      </rPr>
      <t>ポーランド下院（セイム）選挙結果</t>
    </r>
    <phoneticPr fontId="2"/>
  </si>
  <si>
    <r>
      <t>1991</t>
    </r>
    <r>
      <rPr>
        <sz val="12"/>
        <rFont val="ＭＳ ゴシック"/>
        <family val="3"/>
        <charset val="128"/>
      </rPr>
      <t>年選挙（</t>
    </r>
    <r>
      <rPr>
        <sz val="12"/>
        <rFont val="Times New Roman"/>
        <family val="1"/>
      </rPr>
      <t>10</t>
    </r>
    <r>
      <rPr>
        <sz val="12"/>
        <rFont val="ＭＳ ゴシック"/>
        <family val="3"/>
        <charset val="128"/>
      </rPr>
      <t>月</t>
    </r>
    <r>
      <rPr>
        <sz val="12"/>
        <rFont val="Times New Roman"/>
        <family val="1"/>
      </rPr>
      <t>27</t>
    </r>
    <r>
      <rPr>
        <sz val="12"/>
        <rFont val="ＭＳ ゴシック"/>
        <family val="3"/>
        <charset val="128"/>
      </rPr>
      <t>日）</t>
    </r>
    <phoneticPr fontId="2"/>
  </si>
  <si>
    <r>
      <rPr>
        <sz val="11"/>
        <rFont val="ＭＳ ゴシック"/>
        <family val="3"/>
        <charset val="128"/>
      </rPr>
      <t>登録有権者</t>
    </r>
  </si>
  <si>
    <r>
      <rPr>
        <sz val="11"/>
        <rFont val="ＭＳ ゴシック"/>
        <family val="3"/>
        <charset val="128"/>
      </rPr>
      <t>投票用紙発行数</t>
    </r>
    <rPh sb="0" eb="2">
      <t>トウヒョウ</t>
    </rPh>
    <rPh sb="2" eb="4">
      <t>ヨウシ</t>
    </rPh>
    <rPh sb="4" eb="7">
      <t>ハッコウスウ</t>
    </rPh>
    <phoneticPr fontId="2"/>
  </si>
  <si>
    <r>
      <rPr>
        <sz val="11"/>
        <rFont val="ＭＳ ゴシック"/>
        <family val="3"/>
        <charset val="128"/>
      </rPr>
      <t>投票数</t>
    </r>
  </si>
  <si>
    <r>
      <rPr>
        <sz val="11"/>
        <rFont val="ＭＳ ゴシック"/>
        <family val="3"/>
        <charset val="128"/>
      </rPr>
      <t>投票率</t>
    </r>
  </si>
  <si>
    <r>
      <rPr>
        <sz val="11"/>
        <rFont val="ＭＳ ゴシック"/>
        <family val="3"/>
        <charset val="128"/>
      </rPr>
      <t>有効投票数</t>
    </r>
    <rPh sb="0" eb="2">
      <t>ユウコウ</t>
    </rPh>
    <rPh sb="2" eb="5">
      <t>トウヒョウスウ</t>
    </rPh>
    <phoneticPr fontId="2"/>
  </si>
  <si>
    <r>
      <rPr>
        <sz val="11"/>
        <rFont val="ＭＳ ゴシック"/>
        <family val="3"/>
        <charset val="128"/>
      </rPr>
      <t>有効投票数</t>
    </r>
  </si>
  <si>
    <r>
      <rPr>
        <sz val="11"/>
        <rFont val="ＭＳ ゴシック"/>
        <family val="3"/>
        <charset val="128"/>
      </rPr>
      <t>政党（政党連合）</t>
    </r>
  </si>
  <si>
    <r>
      <rPr>
        <sz val="11"/>
        <rFont val="ＭＳ ゴシック"/>
        <family val="3"/>
        <charset val="128"/>
      </rPr>
      <t>得票数</t>
    </r>
  </si>
  <si>
    <r>
      <rPr>
        <sz val="11"/>
        <rFont val="ＭＳ ゴシック"/>
        <family val="3"/>
        <charset val="128"/>
      </rPr>
      <t>得票率</t>
    </r>
  </si>
  <si>
    <r>
      <rPr>
        <sz val="11"/>
        <rFont val="ＭＳ ゴシック"/>
        <family val="3"/>
        <charset val="128"/>
      </rPr>
      <t>議席数</t>
    </r>
  </si>
  <si>
    <r>
      <rPr>
        <sz val="11"/>
        <rFont val="ＭＳ ゴシック"/>
        <family val="3"/>
        <charset val="128"/>
      </rPr>
      <t>議席率</t>
    </r>
    <phoneticPr fontId="2"/>
  </si>
  <si>
    <r>
      <rPr>
        <sz val="11"/>
        <rFont val="ＭＳ ゴシック"/>
        <family val="3"/>
        <charset val="128"/>
      </rPr>
      <t>議席率＊</t>
    </r>
    <phoneticPr fontId="2"/>
  </si>
  <si>
    <r>
      <rPr>
        <sz val="11"/>
        <rFont val="ＭＳ ゴシック"/>
        <family val="3"/>
        <charset val="128"/>
      </rPr>
      <t>合計</t>
    </r>
    <rPh sb="0" eb="2">
      <t>ゴウケイ</t>
    </rPh>
    <phoneticPr fontId="2"/>
  </si>
  <si>
    <r>
      <t>1993</t>
    </r>
    <r>
      <rPr>
        <sz val="12"/>
        <rFont val="ＭＳ ゴシック"/>
        <family val="3"/>
        <charset val="128"/>
      </rPr>
      <t>年選挙（</t>
    </r>
    <r>
      <rPr>
        <sz val="12"/>
        <rFont val="Times New Roman"/>
        <family val="1"/>
      </rPr>
      <t>9</t>
    </r>
    <r>
      <rPr>
        <sz val="12"/>
        <rFont val="ＭＳ ゴシック"/>
        <family val="3"/>
        <charset val="128"/>
      </rPr>
      <t>月</t>
    </r>
    <r>
      <rPr>
        <sz val="12"/>
        <rFont val="Times New Roman"/>
        <family val="1"/>
      </rPr>
      <t>19</t>
    </r>
    <r>
      <rPr>
        <sz val="12"/>
        <rFont val="ＭＳ ゴシック"/>
        <family val="3"/>
        <charset val="128"/>
      </rPr>
      <t>日）</t>
    </r>
  </si>
  <si>
    <r>
      <rPr>
        <sz val="11"/>
        <rFont val="ＭＳ ゴシック"/>
        <family val="3"/>
        <charset val="128"/>
      </rPr>
      <t>投票率</t>
    </r>
    <rPh sb="0" eb="3">
      <t>トウヒョウリツ</t>
    </rPh>
    <phoneticPr fontId="2"/>
  </si>
  <si>
    <r>
      <rPr>
        <sz val="11"/>
        <rFont val="ＭＳ ゴシック"/>
        <family val="3"/>
        <charset val="128"/>
      </rPr>
      <t>有効投票率</t>
    </r>
    <rPh sb="4" eb="5">
      <t>リツ</t>
    </rPh>
    <phoneticPr fontId="2"/>
  </si>
  <si>
    <r>
      <rPr>
        <sz val="11"/>
        <rFont val="ＭＳ ゴシック"/>
        <family val="3"/>
        <charset val="128"/>
      </rPr>
      <t>政党</t>
    </r>
    <r>
      <rPr>
        <sz val="11"/>
        <rFont val="Times New Roman"/>
        <family val="1"/>
      </rPr>
      <t>(</t>
    </r>
    <r>
      <rPr>
        <sz val="11"/>
        <rFont val="ＭＳ ゴシック"/>
        <family val="3"/>
        <charset val="128"/>
      </rPr>
      <t>政党連合</t>
    </r>
    <r>
      <rPr>
        <sz val="11"/>
        <rFont val="Times New Roman"/>
        <family val="1"/>
      </rPr>
      <t>)</t>
    </r>
    <rPh sb="3" eb="7">
      <t>セイトウレンゴウ</t>
    </rPh>
    <phoneticPr fontId="2"/>
  </si>
  <si>
    <r>
      <t>1997</t>
    </r>
    <r>
      <rPr>
        <sz val="12"/>
        <rFont val="ＭＳ ゴシック"/>
        <family val="3"/>
        <charset val="128"/>
      </rPr>
      <t>年選挙（</t>
    </r>
    <r>
      <rPr>
        <sz val="12"/>
        <rFont val="Times New Roman"/>
        <family val="1"/>
      </rPr>
      <t>9</t>
    </r>
    <r>
      <rPr>
        <sz val="12"/>
        <rFont val="ＭＳ ゴシック"/>
        <family val="3"/>
        <charset val="128"/>
      </rPr>
      <t>月</t>
    </r>
    <r>
      <rPr>
        <sz val="12"/>
        <rFont val="Times New Roman"/>
        <family val="1"/>
      </rPr>
      <t>27</t>
    </r>
    <r>
      <rPr>
        <sz val="12"/>
        <rFont val="ＭＳ ゴシック"/>
        <family val="3"/>
        <charset val="128"/>
      </rPr>
      <t>日）</t>
    </r>
  </si>
  <si>
    <r>
      <t>2001</t>
    </r>
    <r>
      <rPr>
        <sz val="12"/>
        <rFont val="ＭＳ ゴシック"/>
        <family val="3"/>
        <charset val="128"/>
      </rPr>
      <t>年選挙（</t>
    </r>
    <r>
      <rPr>
        <sz val="12"/>
        <rFont val="Times New Roman"/>
        <family val="1"/>
      </rPr>
      <t>9</t>
    </r>
    <r>
      <rPr>
        <sz val="12"/>
        <rFont val="ＭＳ ゴシック"/>
        <family val="3"/>
        <charset val="128"/>
      </rPr>
      <t>月</t>
    </r>
    <r>
      <rPr>
        <sz val="12"/>
        <rFont val="Times New Roman"/>
        <family val="1"/>
      </rPr>
      <t>23</t>
    </r>
    <r>
      <rPr>
        <sz val="12"/>
        <rFont val="ＭＳ ゴシック"/>
        <family val="3"/>
        <charset val="128"/>
      </rPr>
      <t>日）</t>
    </r>
  </si>
  <si>
    <r>
      <rPr>
        <sz val="11"/>
        <rFont val="ＭＳ ゴシック"/>
        <family val="3"/>
        <charset val="128"/>
      </rPr>
      <t>投票率</t>
    </r>
    <rPh sb="2" eb="3">
      <t>リツ</t>
    </rPh>
    <phoneticPr fontId="2"/>
  </si>
  <si>
    <r>
      <rPr>
        <sz val="11"/>
        <rFont val="ＭＳ ゴシック"/>
        <family val="3"/>
        <charset val="128"/>
      </rPr>
      <t>投票数</t>
    </r>
    <rPh sb="0" eb="3">
      <t>トウヒョウスウ</t>
    </rPh>
    <phoneticPr fontId="2"/>
  </si>
  <si>
    <r>
      <rPr>
        <sz val="11"/>
        <rFont val="ＭＳ ゴシック"/>
        <family val="3"/>
        <charset val="128"/>
      </rPr>
      <t>政党</t>
    </r>
  </si>
  <si>
    <r>
      <t>2005</t>
    </r>
    <r>
      <rPr>
        <sz val="12"/>
        <rFont val="ＭＳ ゴシック"/>
        <family val="3"/>
        <charset val="128"/>
      </rPr>
      <t>年選挙（</t>
    </r>
    <r>
      <rPr>
        <sz val="12"/>
        <rFont val="Times New Roman"/>
        <family val="1"/>
      </rPr>
      <t>9</t>
    </r>
    <r>
      <rPr>
        <sz val="12"/>
        <rFont val="ＭＳ ゴシック"/>
        <family val="3"/>
        <charset val="128"/>
      </rPr>
      <t>月</t>
    </r>
    <r>
      <rPr>
        <sz val="12"/>
        <rFont val="Times New Roman"/>
        <family val="1"/>
      </rPr>
      <t>25</t>
    </r>
    <r>
      <rPr>
        <sz val="12"/>
        <rFont val="ＭＳ ゴシック"/>
        <family val="3"/>
        <charset val="128"/>
      </rPr>
      <t>日）</t>
    </r>
  </si>
  <si>
    <r>
      <rPr>
        <sz val="11"/>
        <rFont val="ＭＳ ゴシック"/>
        <family val="3"/>
        <charset val="128"/>
      </rPr>
      <t>政党</t>
    </r>
    <r>
      <rPr>
        <sz val="11"/>
        <rFont val="Times New Roman"/>
        <family val="1"/>
      </rPr>
      <t>(</t>
    </r>
    <r>
      <rPr>
        <sz val="11"/>
        <rFont val="ＭＳ ゴシック"/>
        <family val="3"/>
        <charset val="128"/>
      </rPr>
      <t>政党連合</t>
    </r>
    <r>
      <rPr>
        <sz val="11"/>
        <rFont val="Times New Roman"/>
        <family val="1"/>
      </rPr>
      <t>)</t>
    </r>
    <rPh sb="3" eb="7">
      <t>セイトウレン</t>
    </rPh>
    <phoneticPr fontId="2"/>
  </si>
  <si>
    <r>
      <rPr>
        <sz val="11"/>
        <rFont val="ＭＳ ゴシック"/>
        <family val="3"/>
        <charset val="128"/>
      </rPr>
      <t>議席率</t>
    </r>
    <phoneticPr fontId="2"/>
  </si>
  <si>
    <r>
      <rPr>
        <sz val="11"/>
        <rFont val="ＭＳ ゴシック"/>
        <family val="3"/>
        <charset val="128"/>
      </rPr>
      <t>議席率＊</t>
    </r>
    <phoneticPr fontId="2"/>
  </si>
  <si>
    <r>
      <t>2007</t>
    </r>
    <r>
      <rPr>
        <sz val="12"/>
        <rFont val="ＭＳ ゴシック"/>
        <family val="3"/>
        <charset val="128"/>
      </rPr>
      <t>年選挙（</t>
    </r>
    <r>
      <rPr>
        <sz val="12"/>
        <rFont val="Times New Roman"/>
        <family val="1"/>
      </rPr>
      <t>10</t>
    </r>
    <r>
      <rPr>
        <sz val="12"/>
        <rFont val="ＭＳ ゴシック"/>
        <family val="3"/>
        <charset val="128"/>
      </rPr>
      <t>月</t>
    </r>
    <r>
      <rPr>
        <sz val="12"/>
        <rFont val="Times New Roman"/>
        <family val="1"/>
      </rPr>
      <t>21</t>
    </r>
    <r>
      <rPr>
        <sz val="12"/>
        <rFont val="ＭＳ ゴシック"/>
        <family val="3"/>
        <charset val="128"/>
      </rPr>
      <t>日）</t>
    </r>
  </si>
  <si>
    <r>
      <rPr>
        <sz val="11"/>
        <rFont val="ＭＳ ゴシック"/>
        <family val="3"/>
        <charset val="128"/>
      </rPr>
      <t>議席率</t>
    </r>
    <phoneticPr fontId="2"/>
  </si>
  <si>
    <r>
      <rPr>
        <sz val="11"/>
        <rFont val="ＭＳ ゴシック"/>
        <family val="3"/>
        <charset val="128"/>
      </rPr>
      <t>議席率＊</t>
    </r>
    <phoneticPr fontId="2"/>
  </si>
  <si>
    <r>
      <t>2011</t>
    </r>
    <r>
      <rPr>
        <sz val="12"/>
        <rFont val="ＭＳ ゴシック"/>
        <family val="3"/>
        <charset val="128"/>
      </rPr>
      <t>年選挙（</t>
    </r>
    <r>
      <rPr>
        <sz val="12"/>
        <rFont val="Times New Roman"/>
        <family val="1"/>
      </rPr>
      <t>10</t>
    </r>
    <r>
      <rPr>
        <sz val="12"/>
        <rFont val="ＭＳ ゴシック"/>
        <family val="3"/>
        <charset val="128"/>
      </rPr>
      <t>月</t>
    </r>
    <r>
      <rPr>
        <sz val="12"/>
        <rFont val="Times New Roman"/>
        <family val="1"/>
      </rPr>
      <t>9</t>
    </r>
    <r>
      <rPr>
        <sz val="12"/>
        <rFont val="ＭＳ ゴシック"/>
        <family val="3"/>
        <charset val="128"/>
      </rPr>
      <t>日）</t>
    </r>
    <phoneticPr fontId="2"/>
  </si>
  <si>
    <r>
      <rPr>
        <sz val="9"/>
        <rFont val="ＭＳ ゴシック"/>
        <family val="2"/>
        <charset val="128"/>
      </rPr>
      <t>＊今回の投票率は投票用紙発行数ではなく、投票数を元に算出されている</t>
    </r>
    <phoneticPr fontId="2"/>
  </si>
  <si>
    <r>
      <t>2015</t>
    </r>
    <r>
      <rPr>
        <sz val="12"/>
        <rFont val="ＭＳ ゴシック"/>
        <family val="3"/>
        <charset val="128"/>
      </rPr>
      <t>年選挙（</t>
    </r>
    <r>
      <rPr>
        <sz val="12"/>
        <rFont val="Times New Roman"/>
        <family val="1"/>
      </rPr>
      <t>10</t>
    </r>
    <r>
      <rPr>
        <sz val="12"/>
        <rFont val="ＭＳ ゴシック"/>
        <family val="3"/>
        <charset val="128"/>
      </rPr>
      <t>月</t>
    </r>
    <r>
      <rPr>
        <sz val="12"/>
        <rFont val="Times New Roman"/>
        <family val="1"/>
      </rPr>
      <t>25</t>
    </r>
    <r>
      <rPr>
        <sz val="12"/>
        <rFont val="ＭＳ ゴシック"/>
        <family val="3"/>
        <charset val="128"/>
      </rPr>
      <t>日）</t>
    </r>
    <phoneticPr fontId="2"/>
  </si>
  <si>
    <r>
      <rPr>
        <sz val="14"/>
        <rFont val="ＭＳ ゴシック"/>
        <family val="3"/>
        <charset val="128"/>
      </rPr>
      <t>ポーランド上院選挙結果</t>
    </r>
    <phoneticPr fontId="2"/>
  </si>
  <si>
    <r>
      <t>1991</t>
    </r>
    <r>
      <rPr>
        <sz val="12"/>
        <rFont val="ＭＳ ゴシック"/>
        <family val="3"/>
        <charset val="128"/>
      </rPr>
      <t>年選挙（</t>
    </r>
    <r>
      <rPr>
        <sz val="12"/>
        <rFont val="Times New Roman"/>
        <family val="1"/>
      </rPr>
      <t>10</t>
    </r>
    <r>
      <rPr>
        <sz val="12"/>
        <rFont val="ＭＳ ゴシック"/>
        <family val="3"/>
        <charset val="128"/>
      </rPr>
      <t>月</t>
    </r>
    <r>
      <rPr>
        <sz val="12"/>
        <rFont val="Times New Roman"/>
        <family val="1"/>
      </rPr>
      <t>27</t>
    </r>
    <r>
      <rPr>
        <sz val="12"/>
        <rFont val="ＭＳ ゴシック"/>
        <family val="3"/>
        <charset val="128"/>
      </rPr>
      <t>日）</t>
    </r>
    <phoneticPr fontId="2"/>
  </si>
  <si>
    <r>
      <rPr>
        <sz val="11"/>
        <rFont val="ＭＳ ゴシック"/>
        <family val="3"/>
        <charset val="128"/>
      </rPr>
      <t>有効投票率</t>
    </r>
    <rPh sb="0" eb="2">
      <t>ユウコウ</t>
    </rPh>
    <rPh sb="2" eb="5">
      <t>トウヒョウリツ</t>
    </rPh>
    <phoneticPr fontId="2"/>
  </si>
  <si>
    <r>
      <rPr>
        <sz val="11"/>
        <rFont val="ＭＳ ゴシック"/>
        <family val="3"/>
        <charset val="128"/>
      </rPr>
      <t>諸派</t>
    </r>
    <rPh sb="0" eb="2">
      <t>ショハ</t>
    </rPh>
    <phoneticPr fontId="2"/>
  </si>
  <si>
    <r>
      <t>Blok Senat 2001</t>
    </r>
    <r>
      <rPr>
        <sz val="8"/>
        <rFont val="Times New Roman"/>
        <family val="1"/>
      </rPr>
      <t>(</t>
    </r>
    <r>
      <rPr>
        <sz val="8"/>
        <rFont val="ＭＳ ゴシック"/>
        <family val="3"/>
        <charset val="128"/>
      </rPr>
      <t>注</t>
    </r>
    <r>
      <rPr>
        <sz val="8"/>
        <rFont val="Times New Roman"/>
        <family val="1"/>
      </rPr>
      <t>)</t>
    </r>
    <rPh sb="16" eb="17">
      <t>チュウ</t>
    </rPh>
    <phoneticPr fontId="2"/>
  </si>
  <si>
    <r>
      <rPr>
        <sz val="9"/>
        <rFont val="ＭＳ ゴシック"/>
        <family val="2"/>
        <charset val="128"/>
      </rPr>
      <t>注</t>
    </r>
    <r>
      <rPr>
        <sz val="9"/>
        <rFont val="Times New Roman"/>
        <family val="1"/>
      </rPr>
      <t>) Blok Senat 2001</t>
    </r>
    <r>
      <rPr>
        <sz val="9"/>
        <rFont val="ＭＳ ゴシック"/>
        <family val="2"/>
        <charset val="128"/>
      </rPr>
      <t>は</t>
    </r>
    <r>
      <rPr>
        <sz val="9"/>
        <rFont val="Times New Roman"/>
        <family val="1"/>
      </rPr>
      <t>AWSP, PiS, PORP, ROP, UW</t>
    </r>
    <r>
      <rPr>
        <sz val="9"/>
        <rFont val="ＭＳ ゴシック"/>
        <family val="2"/>
        <charset val="128"/>
      </rPr>
      <t>の合同候補リスト</t>
    </r>
    <rPh sb="0" eb="1">
      <t>チュウ</t>
    </rPh>
    <rPh sb="44" eb="46">
      <t>ゴウドウ</t>
    </rPh>
    <rPh sb="46" eb="48">
      <t>コウホ</t>
    </rPh>
    <phoneticPr fontId="2"/>
  </si>
  <si>
    <r>
      <rPr>
        <sz val="9"/>
        <rFont val="ＭＳ ゴシック"/>
        <family val="2"/>
        <charset val="128"/>
      </rPr>
      <t>＊今回の投票率は投票用紙発行数ではなく、投票数を元に算出されている</t>
    </r>
    <rPh sb="1" eb="3">
      <t>コンカイ</t>
    </rPh>
    <rPh sb="4" eb="7">
      <t>トウヒョウリツ</t>
    </rPh>
    <rPh sb="8" eb="15">
      <t>トウヒョウヨウシハッコウスウ</t>
    </rPh>
    <rPh sb="20" eb="23">
      <t>トウヒョウスウ</t>
    </rPh>
    <rPh sb="24" eb="25">
      <t>モト</t>
    </rPh>
    <rPh sb="26" eb="28">
      <t>サンシュツ</t>
    </rPh>
    <phoneticPr fontId="2"/>
  </si>
  <si>
    <t>PORP</t>
    <phoneticPr fontId="2"/>
  </si>
  <si>
    <r>
      <rPr>
        <sz val="14"/>
        <rFont val="ＭＳ Ｐゴシック"/>
        <family val="3"/>
        <charset val="128"/>
      </rPr>
      <t>ポーランド欧州議会選挙</t>
    </r>
  </si>
  <si>
    <r>
      <rPr>
        <sz val="11"/>
        <rFont val="ＭＳ Ｐゴシック"/>
        <family val="3"/>
        <charset val="128"/>
      </rPr>
      <t>第</t>
    </r>
    <r>
      <rPr>
        <sz val="11"/>
        <rFont val="Times New Roman"/>
        <family val="1"/>
      </rPr>
      <t>1</t>
    </r>
    <r>
      <rPr>
        <sz val="11"/>
        <rFont val="ＭＳ Ｐゴシック"/>
        <family val="3"/>
        <charset val="128"/>
      </rPr>
      <t>回選挙</t>
    </r>
    <r>
      <rPr>
        <sz val="11"/>
        <rFont val="Times New Roman"/>
        <family val="1"/>
      </rPr>
      <t>(2004</t>
    </r>
    <r>
      <rPr>
        <sz val="11"/>
        <rFont val="ＭＳ Ｐゴシック"/>
        <family val="3"/>
        <charset val="128"/>
      </rPr>
      <t>年</t>
    </r>
    <r>
      <rPr>
        <sz val="11"/>
        <rFont val="Times New Roman"/>
        <family val="1"/>
      </rPr>
      <t>6</t>
    </r>
    <r>
      <rPr>
        <sz val="11"/>
        <rFont val="ＭＳ Ｐゴシック"/>
        <family val="3"/>
        <charset val="128"/>
      </rPr>
      <t>月</t>
    </r>
    <r>
      <rPr>
        <sz val="11"/>
        <rFont val="Times New Roman"/>
        <family val="1"/>
      </rPr>
      <t>13</t>
    </r>
    <r>
      <rPr>
        <sz val="11"/>
        <rFont val="ＭＳ Ｐゴシック"/>
        <family val="3"/>
        <charset val="128"/>
      </rPr>
      <t>日実施</t>
    </r>
    <r>
      <rPr>
        <sz val="11"/>
        <rFont val="Times New Roman"/>
        <family val="1"/>
      </rPr>
      <t>)</t>
    </r>
  </si>
  <si>
    <r>
      <rPr>
        <sz val="11"/>
        <rFont val="ＭＳ Ｐゴシック"/>
        <family val="3"/>
        <charset val="128"/>
      </rPr>
      <t>登録有権者</t>
    </r>
  </si>
  <si>
    <r>
      <rPr>
        <sz val="11"/>
        <rFont val="ＭＳ Ｐゴシック"/>
        <family val="3"/>
        <charset val="128"/>
      </rPr>
      <t>投票用紙発行数</t>
    </r>
    <rPh sb="0" eb="2">
      <t>トウヒョウ</t>
    </rPh>
    <rPh sb="2" eb="4">
      <t>ヨウシ</t>
    </rPh>
    <rPh sb="4" eb="7">
      <t>ハッコウスウ</t>
    </rPh>
    <phoneticPr fontId="2"/>
  </si>
  <si>
    <r>
      <rPr>
        <sz val="11"/>
        <rFont val="ＭＳ Ｐゴシック"/>
        <family val="3"/>
        <charset val="128"/>
      </rPr>
      <t>投票数</t>
    </r>
    <rPh sb="0" eb="3">
      <t>トウヒョウスウ</t>
    </rPh>
    <phoneticPr fontId="2"/>
  </si>
  <si>
    <r>
      <rPr>
        <sz val="11"/>
        <rFont val="ＭＳ Ｐゴシック"/>
        <family val="3"/>
        <charset val="128"/>
      </rPr>
      <t>投票率</t>
    </r>
    <rPh sb="0" eb="3">
      <t>トウヒョウリツ</t>
    </rPh>
    <phoneticPr fontId="2"/>
  </si>
  <si>
    <r>
      <rPr>
        <sz val="11"/>
        <rFont val="ＭＳ Ｐゴシック"/>
        <family val="3"/>
        <charset val="128"/>
      </rPr>
      <t>有効投票数</t>
    </r>
    <rPh sb="0" eb="2">
      <t>ユウコウ</t>
    </rPh>
    <rPh sb="2" eb="5">
      <t>トウヒョウスウ</t>
    </rPh>
    <phoneticPr fontId="2"/>
  </si>
  <si>
    <r>
      <rPr>
        <sz val="11"/>
        <rFont val="ＭＳ Ｐゴシック"/>
        <family val="3"/>
        <charset val="128"/>
      </rPr>
      <t>有効投票率</t>
    </r>
    <rPh sb="0" eb="2">
      <t>ユウコウ</t>
    </rPh>
    <rPh sb="2" eb="5">
      <t>トウヒョウリツ</t>
    </rPh>
    <phoneticPr fontId="2"/>
  </si>
  <si>
    <r>
      <rPr>
        <sz val="11"/>
        <rFont val="ＭＳ Ｐゴシック"/>
        <family val="3"/>
        <charset val="128"/>
      </rPr>
      <t>政党</t>
    </r>
  </si>
  <si>
    <r>
      <rPr>
        <sz val="11"/>
        <rFont val="ＭＳ Ｐゴシック"/>
        <family val="3"/>
        <charset val="128"/>
      </rPr>
      <t>得票数</t>
    </r>
  </si>
  <si>
    <r>
      <rPr>
        <sz val="11"/>
        <rFont val="ＭＳ Ｐゴシック"/>
        <family val="3"/>
        <charset val="128"/>
      </rPr>
      <t>得票率</t>
    </r>
  </si>
  <si>
    <r>
      <rPr>
        <sz val="11"/>
        <rFont val="ＭＳ Ｐゴシック"/>
        <family val="3"/>
        <charset val="128"/>
      </rPr>
      <t>議席数</t>
    </r>
  </si>
  <si>
    <r>
      <rPr>
        <sz val="11"/>
        <rFont val="ＭＳ Ｐゴシック"/>
        <family val="3"/>
        <charset val="128"/>
      </rPr>
      <t>議席率＊</t>
    </r>
    <phoneticPr fontId="2"/>
  </si>
  <si>
    <r>
      <rPr>
        <sz val="11"/>
        <rFont val="ＭＳ Ｐゴシック"/>
        <family val="3"/>
        <charset val="128"/>
      </rPr>
      <t>合計</t>
    </r>
    <rPh sb="0" eb="2">
      <t>ゴウケイ</t>
    </rPh>
    <phoneticPr fontId="2"/>
  </si>
  <si>
    <r>
      <rPr>
        <sz val="11"/>
        <rFont val="ＭＳ Ｐゴシック"/>
        <family val="3"/>
        <charset val="128"/>
      </rPr>
      <t>第</t>
    </r>
    <r>
      <rPr>
        <sz val="11"/>
        <rFont val="Times New Roman"/>
        <family val="1"/>
      </rPr>
      <t>2</t>
    </r>
    <r>
      <rPr>
        <sz val="11"/>
        <rFont val="ＭＳ Ｐゴシック"/>
        <family val="3"/>
        <charset val="128"/>
      </rPr>
      <t>回選挙</t>
    </r>
    <r>
      <rPr>
        <sz val="11"/>
        <rFont val="Times New Roman"/>
        <family val="1"/>
      </rPr>
      <t>(2009</t>
    </r>
    <r>
      <rPr>
        <sz val="11"/>
        <rFont val="ＭＳ Ｐゴシック"/>
        <family val="3"/>
        <charset val="128"/>
      </rPr>
      <t>年</t>
    </r>
    <r>
      <rPr>
        <sz val="11"/>
        <rFont val="Times New Roman"/>
        <family val="1"/>
      </rPr>
      <t>6</t>
    </r>
    <r>
      <rPr>
        <sz val="11"/>
        <rFont val="ＭＳ Ｐゴシック"/>
        <family val="3"/>
        <charset val="128"/>
      </rPr>
      <t>月</t>
    </r>
    <r>
      <rPr>
        <sz val="11"/>
        <rFont val="Times New Roman"/>
        <family val="1"/>
      </rPr>
      <t>7</t>
    </r>
    <r>
      <rPr>
        <sz val="11"/>
        <rFont val="ＭＳ Ｐゴシック"/>
        <family val="3"/>
        <charset val="128"/>
      </rPr>
      <t>日実施</t>
    </r>
    <r>
      <rPr>
        <sz val="11"/>
        <rFont val="Times New Roman"/>
        <family val="1"/>
      </rPr>
      <t>)</t>
    </r>
    <phoneticPr fontId="2"/>
  </si>
  <si>
    <r>
      <rPr>
        <sz val="11"/>
        <rFont val="ＭＳ Ｐゴシック"/>
        <family val="3"/>
        <charset val="128"/>
      </rPr>
      <t>有効投票用紙数</t>
    </r>
    <rPh sb="0" eb="2">
      <t>ユウコウ</t>
    </rPh>
    <rPh sb="2" eb="7">
      <t>トウヒョウスウ</t>
    </rPh>
    <phoneticPr fontId="2"/>
  </si>
  <si>
    <r>
      <rPr>
        <sz val="11"/>
        <rFont val="ＭＳ Ｐゴシック"/>
        <family val="3"/>
        <charset val="128"/>
      </rPr>
      <t>有効投票数</t>
    </r>
    <rPh sb="0" eb="5">
      <t>ユウコウトウヒョウスウ</t>
    </rPh>
    <phoneticPr fontId="2"/>
  </si>
  <si>
    <r>
      <rPr>
        <sz val="11"/>
        <rFont val="ＭＳ Ｐゴシック"/>
        <family val="3"/>
        <charset val="128"/>
      </rPr>
      <t>第</t>
    </r>
    <r>
      <rPr>
        <sz val="11"/>
        <rFont val="Times New Roman"/>
        <family val="1"/>
      </rPr>
      <t>3</t>
    </r>
    <r>
      <rPr>
        <sz val="11"/>
        <rFont val="ＭＳ Ｐゴシック"/>
        <family val="3"/>
        <charset val="128"/>
      </rPr>
      <t>回選挙</t>
    </r>
    <r>
      <rPr>
        <sz val="11"/>
        <rFont val="Times New Roman"/>
        <family val="1"/>
      </rPr>
      <t>(2014</t>
    </r>
    <r>
      <rPr>
        <sz val="11"/>
        <rFont val="ＭＳ Ｐゴシック"/>
        <family val="3"/>
        <charset val="128"/>
      </rPr>
      <t>年</t>
    </r>
    <r>
      <rPr>
        <sz val="11"/>
        <rFont val="Times New Roman"/>
        <family val="1"/>
      </rPr>
      <t>5</t>
    </r>
    <r>
      <rPr>
        <sz val="11"/>
        <rFont val="ＭＳ Ｐゴシック"/>
        <family val="3"/>
        <charset val="128"/>
      </rPr>
      <t>月</t>
    </r>
    <r>
      <rPr>
        <sz val="11"/>
        <rFont val="Times New Roman"/>
        <family val="1"/>
      </rPr>
      <t>25</t>
    </r>
    <r>
      <rPr>
        <sz val="11"/>
        <rFont val="ＭＳ Ｐゴシック"/>
        <family val="3"/>
        <charset val="128"/>
      </rPr>
      <t>日実施</t>
    </r>
    <r>
      <rPr>
        <sz val="11"/>
        <rFont val="Times New Roman"/>
        <family val="1"/>
      </rPr>
      <t>)</t>
    </r>
    <phoneticPr fontId="2"/>
  </si>
  <si>
    <t>TR</t>
    <phoneticPr fontId="2"/>
  </si>
  <si>
    <t>Twój Ruch</t>
    <phoneticPr fontId="2"/>
  </si>
  <si>
    <t>Your movement</t>
    <phoneticPr fontId="2"/>
  </si>
  <si>
    <t>http://twojruch.eu</t>
    <phoneticPr fontId="2"/>
  </si>
  <si>
    <t>Nowoczesna Ryszarda Petru</t>
    <phoneticPr fontId="2"/>
  </si>
  <si>
    <t>.Nowoczesna</t>
    <phoneticPr fontId="2"/>
  </si>
  <si>
    <t>Modern</t>
    <phoneticPr fontId="2"/>
  </si>
  <si>
    <t>http://nowoczesna.org/</t>
    <phoneticPr fontId="2"/>
  </si>
  <si>
    <t>Europe of Nations and Freedom</t>
    <phoneticPr fontId="2"/>
  </si>
  <si>
    <t>KORWiN</t>
    <phoneticPr fontId="2"/>
  </si>
  <si>
    <t>Europe of Freedom and Direct Democracy</t>
  </si>
  <si>
    <t>Coalition for the Renewal of the Republic - Liberty and Hope</t>
    <phoneticPr fontId="2"/>
  </si>
  <si>
    <t>Koalicja Odnowy Rzeczypospolitej Wolność i Nadzieja</t>
    <phoneticPr fontId="2"/>
  </si>
  <si>
    <t>http://www.partiakorwin.pl</t>
    <phoneticPr fontId="2"/>
  </si>
  <si>
    <t>ZL</t>
    <phoneticPr fontId="2"/>
  </si>
  <si>
    <t>ZChN</t>
    <phoneticPr fontId="2"/>
  </si>
  <si>
    <t>Zjednoczenie Chrześcijańsko-Narodowe</t>
    <phoneticPr fontId="2"/>
  </si>
  <si>
    <t>Zjednoczona Lewica SLD+TR+PPS+UP+Zieloni</t>
  </si>
  <si>
    <t>United Left</t>
    <phoneticPr fontId="2"/>
  </si>
  <si>
    <t xml:space="preserve">European Conservatives and Reformists </t>
    <phoneticPr fontId="2"/>
  </si>
  <si>
    <t>Progressive Alliance of Socialists and Democrats</t>
    <phoneticPr fontId="2"/>
  </si>
  <si>
    <r>
      <t>*</t>
    </r>
    <r>
      <rPr>
        <sz val="10"/>
        <rFont val="ＭＳ Ｐゴシック"/>
        <family val="2"/>
        <charset val="128"/>
      </rPr>
      <t>統一左派は政党連合のため、議席獲得には</t>
    </r>
    <r>
      <rPr>
        <sz val="10"/>
        <rFont val="Times New Roman"/>
        <family val="1"/>
      </rPr>
      <t>8%</t>
    </r>
    <r>
      <rPr>
        <sz val="10"/>
        <rFont val="ＭＳ Ｐゴシック"/>
        <family val="2"/>
        <charset val="128"/>
      </rPr>
      <t>の得票が必要</t>
    </r>
    <phoneticPr fontId="2"/>
  </si>
  <si>
    <r>
      <rPr>
        <sz val="10"/>
        <rFont val="ＭＳ Ｐゴシック"/>
        <family val="2"/>
        <charset val="128"/>
      </rPr>
      <t>解党および後継政党</t>
    </r>
    <rPh sb="0" eb="9">
      <t>カイトウオヨb</t>
    </rPh>
    <phoneticPr fontId="2"/>
  </si>
  <si>
    <r>
      <rPr>
        <sz val="10"/>
        <rFont val="ＭＳ Ｐゴシック"/>
        <family val="2"/>
        <charset val="128"/>
      </rPr>
      <t>選挙連合</t>
    </r>
  </si>
  <si>
    <r>
      <rPr>
        <sz val="10"/>
        <rFont val="ＭＳ Ｐゴシック"/>
        <family val="2"/>
        <charset val="128"/>
      </rPr>
      <t>「連帯」選挙行動</t>
    </r>
  </si>
  <si>
    <r>
      <rPr>
        <sz val="10"/>
        <rFont val="ＭＳ Ｐゴシック"/>
        <family val="2"/>
        <charset val="128"/>
      </rPr>
      <t>自主管理労組「連帯」</t>
    </r>
    <r>
      <rPr>
        <sz val="10"/>
        <rFont val="Times New Roman"/>
        <family val="1"/>
      </rPr>
      <t>(NSZZ "Solidarność")</t>
    </r>
    <r>
      <rPr>
        <sz val="10"/>
        <rFont val="ＭＳ Ｐゴシック"/>
        <family val="2"/>
        <charset val="128"/>
      </rPr>
      <t>を中心として、キリスト教系、保守系、ナショナリスト系の約</t>
    </r>
    <r>
      <rPr>
        <sz val="10"/>
        <rFont val="Times New Roman"/>
        <family val="1"/>
      </rPr>
      <t>40</t>
    </r>
    <r>
      <rPr>
        <sz val="10"/>
        <rFont val="ＭＳ Ｐゴシック"/>
        <family val="2"/>
        <charset val="128"/>
      </rPr>
      <t>の政党・各種組織が合同して設立した選挙連合</t>
    </r>
    <phoneticPr fontId="2"/>
  </si>
  <si>
    <r>
      <t>2001</t>
    </r>
    <r>
      <rPr>
        <sz val="10"/>
        <rFont val="ＭＳ Ｐゴシック"/>
        <family val="2"/>
        <charset val="128"/>
      </rPr>
      <t>年に分離しなかったグループ（連帯選挙行動・社会運動</t>
    </r>
    <r>
      <rPr>
        <sz val="10"/>
        <rFont val="Times New Roman"/>
        <family val="1"/>
      </rPr>
      <t>&lt;RS AWS&gt;</t>
    </r>
    <r>
      <rPr>
        <sz val="10"/>
        <rFont val="ＭＳ Ｐゴシック"/>
        <family val="2"/>
        <charset val="128"/>
      </rPr>
      <t>、キリスト教国民同盟</t>
    </r>
    <r>
      <rPr>
        <sz val="10"/>
        <rFont val="Times New Roman"/>
        <family val="1"/>
      </rPr>
      <t>&lt;ZChN&gt;</t>
    </r>
    <r>
      <rPr>
        <sz val="10"/>
        <rFont val="ＭＳ Ｐゴシック"/>
        <family val="2"/>
        <charset val="128"/>
      </rPr>
      <t>、ポーランドキリスト教民主同盟</t>
    </r>
    <r>
      <rPr>
        <sz val="10"/>
        <rFont val="Times New Roman"/>
        <family val="1"/>
      </rPr>
      <t>&lt;PPChD&gt;</t>
    </r>
    <r>
      <rPr>
        <sz val="10"/>
        <rFont val="ＭＳ Ｐゴシック"/>
        <family val="2"/>
        <charset val="128"/>
      </rPr>
      <t>）を中心に、選挙連合「連帯」選挙行動右派</t>
    </r>
    <r>
      <rPr>
        <sz val="10"/>
        <rFont val="Times New Roman"/>
        <family val="1"/>
      </rPr>
      <t>(AWSP)</t>
    </r>
    <r>
      <rPr>
        <sz val="10"/>
        <rFont val="ＭＳ Ｐゴシック"/>
        <family val="2"/>
        <charset val="128"/>
      </rPr>
      <t>に移行</t>
    </r>
    <phoneticPr fontId="2"/>
  </si>
  <si>
    <r>
      <t>2001</t>
    </r>
    <r>
      <rPr>
        <sz val="10"/>
        <rFont val="ＭＳ Ｐゴシック"/>
        <family val="2"/>
        <charset val="128"/>
      </rPr>
      <t>年に市民プラットフォーム</t>
    </r>
    <r>
      <rPr>
        <sz val="10"/>
        <rFont val="Times New Roman"/>
        <family val="1"/>
      </rPr>
      <t>(PO)</t>
    </r>
    <r>
      <rPr>
        <sz val="10"/>
        <rFont val="ＭＳ Ｐゴシック"/>
        <family val="2"/>
        <charset val="128"/>
      </rPr>
      <t>、法と正義</t>
    </r>
    <r>
      <rPr>
        <sz val="10"/>
        <rFont val="Times New Roman"/>
        <family val="1"/>
      </rPr>
      <t>(PiS)</t>
    </r>
    <r>
      <rPr>
        <sz val="10"/>
        <rFont val="ＭＳ Ｐゴシック"/>
        <family val="2"/>
        <charset val="128"/>
      </rPr>
      <t>、ポーランド家族同盟</t>
    </r>
    <r>
      <rPr>
        <sz val="10"/>
        <rFont val="Times New Roman"/>
        <family val="1"/>
      </rPr>
      <t>(LPR)</t>
    </r>
    <r>
      <rPr>
        <sz val="10"/>
        <rFont val="ＭＳ Ｐゴシック"/>
        <family val="2"/>
        <charset val="128"/>
      </rPr>
      <t>などが分離</t>
    </r>
    <phoneticPr fontId="2"/>
  </si>
  <si>
    <r>
      <rPr>
        <sz val="10"/>
        <rFont val="ＭＳ Ｐゴシック"/>
        <family val="2"/>
        <charset val="128"/>
      </rPr>
      <t>「連帯」選挙行動右派</t>
    </r>
  </si>
  <si>
    <r>
      <t>2001</t>
    </r>
    <r>
      <rPr>
        <sz val="10"/>
        <rFont val="ＭＳ Ｐゴシック"/>
        <family val="2"/>
        <charset val="128"/>
      </rPr>
      <t>年に</t>
    </r>
    <r>
      <rPr>
        <sz val="10"/>
        <rFont val="Times New Roman"/>
        <family val="1"/>
      </rPr>
      <t>AWS</t>
    </r>
    <r>
      <rPr>
        <sz val="10"/>
        <rFont val="ＭＳ Ｐゴシック"/>
        <family val="2"/>
        <charset val="128"/>
      </rPr>
      <t>に残った諸政党を中心として設立された選挙連合</t>
    </r>
  </si>
  <si>
    <r>
      <t>2001</t>
    </r>
    <r>
      <rPr>
        <sz val="10"/>
        <rFont val="ＭＳ Ｐゴシック"/>
        <family val="2"/>
        <charset val="128"/>
      </rPr>
      <t>年の選挙で議席を獲得できず、その後主要政党が離脱して自然消滅</t>
    </r>
  </si>
  <si>
    <r>
      <rPr>
        <sz val="10"/>
        <rFont val="ＭＳ Ｐゴシック"/>
        <family val="2"/>
        <charset val="128"/>
      </rPr>
      <t>改革支援無党派ブロック</t>
    </r>
  </si>
  <si>
    <r>
      <rPr>
        <sz val="10"/>
        <rFont val="ＭＳ Ｐゴシック"/>
        <family val="2"/>
        <charset val="128"/>
      </rPr>
      <t>大統領であったワウェンサ</t>
    </r>
    <r>
      <rPr>
        <sz val="10"/>
        <rFont val="Times New Roman"/>
        <family val="1"/>
      </rPr>
      <t>(L Wałęsa)</t>
    </r>
    <r>
      <rPr>
        <sz val="10"/>
        <rFont val="ＭＳ Ｐゴシック"/>
        <family val="2"/>
        <charset val="128"/>
      </rPr>
      <t>の発案から、ワウェンサを支持する議会勢力形成のために設立</t>
    </r>
    <phoneticPr fontId="2"/>
  </si>
  <si>
    <r>
      <t>1998</t>
    </r>
    <r>
      <rPr>
        <sz val="10"/>
        <rFont val="ＭＳ Ｐゴシック"/>
        <family val="2"/>
        <charset val="128"/>
      </rPr>
      <t>年に「ポーランドのためのブロック</t>
    </r>
    <r>
      <rPr>
        <sz val="10"/>
        <rFont val="Times New Roman"/>
        <family val="1"/>
      </rPr>
      <t>(BdP)</t>
    </r>
    <r>
      <rPr>
        <sz val="10"/>
        <rFont val="ＭＳ Ｐゴシック"/>
        <family val="2"/>
        <charset val="128"/>
      </rPr>
      <t>」を政党に転換し、こちらにメンバーが移行したことで活動停止</t>
    </r>
    <rPh sb="27" eb="29">
      <t>セイトウ</t>
    </rPh>
    <rPh sb="30" eb="32">
      <t>テンカン</t>
    </rPh>
    <phoneticPr fontId="2"/>
  </si>
  <si>
    <r>
      <t>BBWR-BdP</t>
    </r>
    <r>
      <rPr>
        <sz val="8"/>
        <rFont val="Times New Roman"/>
        <family val="1"/>
      </rPr>
      <t>*1</t>
    </r>
    <phoneticPr fontId="2"/>
  </si>
  <si>
    <r>
      <rPr>
        <sz val="10"/>
        <rFont val="ＭＳ Ｐゴシック"/>
        <family val="2"/>
        <charset val="128"/>
      </rPr>
      <t>改革支援無党派ブロック</t>
    </r>
    <r>
      <rPr>
        <sz val="10"/>
        <rFont val="Times New Roman"/>
        <family val="1"/>
      </rPr>
      <t>(BBWR)</t>
    </r>
    <r>
      <rPr>
        <sz val="10"/>
        <rFont val="ＭＳ Ｐゴシック"/>
        <family val="2"/>
        <charset val="128"/>
      </rPr>
      <t>を中心として、カトリック系の小政党が参加して形成</t>
    </r>
  </si>
  <si>
    <r>
      <t>1997</t>
    </r>
    <r>
      <rPr>
        <sz val="10"/>
        <rFont val="ＭＳ Ｐゴシック"/>
        <family val="2"/>
        <charset val="128"/>
      </rPr>
      <t>年の選挙で議席を獲得できず、その後</t>
    </r>
    <r>
      <rPr>
        <sz val="10"/>
        <rFont val="Times New Roman"/>
        <family val="1"/>
      </rPr>
      <t>1998</t>
    </r>
    <r>
      <rPr>
        <sz val="10"/>
        <rFont val="ＭＳ Ｐゴシック"/>
        <family val="2"/>
        <charset val="128"/>
      </rPr>
      <t>年に</t>
    </r>
    <r>
      <rPr>
        <sz val="10"/>
        <rFont val="Times New Roman"/>
        <family val="1"/>
      </rPr>
      <t>BdP</t>
    </r>
    <r>
      <rPr>
        <sz val="10"/>
        <rFont val="ＭＳ Ｐゴシック"/>
        <family val="2"/>
        <charset val="128"/>
      </rPr>
      <t>として政党に転換</t>
    </r>
    <rPh sb="25" eb="26">
      <t>ネン</t>
    </rPh>
    <rPh sb="33" eb="35">
      <t>セイトウ</t>
    </rPh>
    <rPh sb="36" eb="38">
      <t>テンカン</t>
    </rPh>
    <phoneticPr fontId="2"/>
  </si>
  <si>
    <r>
      <rPr>
        <sz val="10"/>
        <rFont val="ＭＳ Ｐゴシック"/>
        <family val="2"/>
        <charset val="128"/>
      </rPr>
      <t>自由民主会議</t>
    </r>
  </si>
  <si>
    <r>
      <t>1980</t>
    </r>
    <r>
      <rPr>
        <sz val="10"/>
        <rFont val="ＭＳ Ｐゴシック"/>
        <family val="2"/>
        <charset val="128"/>
      </rPr>
      <t>年代から「連帯」内部で活動していたリベラル勢力が結集して形成</t>
    </r>
  </si>
  <si>
    <r>
      <t>1994</t>
    </r>
    <r>
      <rPr>
        <sz val="10"/>
        <rFont val="ＭＳ Ｐゴシック"/>
        <family val="2"/>
        <charset val="128"/>
      </rPr>
      <t>年に民主連合（</t>
    </r>
    <r>
      <rPr>
        <sz val="10"/>
        <rFont val="Times New Roman"/>
        <family val="1"/>
      </rPr>
      <t>UD)</t>
    </r>
    <r>
      <rPr>
        <sz val="10"/>
        <rFont val="ＭＳ Ｐゴシック"/>
        <family val="2"/>
        <charset val="128"/>
      </rPr>
      <t>と合同して自由連合を形成</t>
    </r>
  </si>
  <si>
    <r>
      <rPr>
        <sz val="10"/>
        <rFont val="ＭＳ Ｐゴシック"/>
        <family val="2"/>
        <charset val="128"/>
      </rPr>
      <t>政</t>
    </r>
    <rPh sb="0" eb="1">
      <t>セイ</t>
    </rPh>
    <phoneticPr fontId="2"/>
  </si>
  <si>
    <r>
      <rPr>
        <sz val="10"/>
        <rFont val="ＭＳ Ｐゴシック"/>
        <family val="2"/>
        <charset val="128"/>
      </rPr>
      <t>政党</t>
    </r>
    <rPh sb="0" eb="2">
      <t>セイt</t>
    </rPh>
    <phoneticPr fontId="2"/>
  </si>
  <si>
    <r>
      <rPr>
        <sz val="10"/>
        <rFont val="ＭＳ Ｐゴシック"/>
        <family val="2"/>
        <charset val="128"/>
      </rPr>
      <t>共和国再生連合：自由と希望</t>
    </r>
    <rPh sb="0" eb="8">
      <t>キョ</t>
    </rPh>
    <rPh sb="8" eb="13">
      <t>ジユ</t>
    </rPh>
    <phoneticPr fontId="2"/>
  </si>
  <si>
    <r>
      <rPr>
        <sz val="10"/>
        <rFont val="ＭＳ Ｐゴシック"/>
        <family val="2"/>
        <charset val="128"/>
      </rPr>
      <t>新しい右派会議</t>
    </r>
    <r>
      <rPr>
        <sz val="10"/>
        <rFont val="Times New Roman"/>
        <family val="1"/>
      </rPr>
      <t>(KNP)</t>
    </r>
    <r>
      <rPr>
        <sz val="10"/>
        <rFont val="ＭＳ Ｐゴシック"/>
        <family val="2"/>
        <charset val="128"/>
      </rPr>
      <t>から離党したコルビン・ミッケが設立</t>
    </r>
    <rPh sb="0" eb="7">
      <t>アタラs</t>
    </rPh>
    <rPh sb="14" eb="18">
      <t>リト</t>
    </rPh>
    <phoneticPr fontId="2"/>
  </si>
  <si>
    <r>
      <rPr>
        <sz val="10"/>
        <rFont val="ＭＳ Ｐゴシック"/>
        <family val="2"/>
        <charset val="128"/>
      </rPr>
      <t>全国年金者党</t>
    </r>
  </si>
  <si>
    <r>
      <rPr>
        <sz val="10"/>
        <rFont val="ＭＳ Ｐゴシック"/>
        <family val="2"/>
        <charset val="128"/>
      </rPr>
      <t>各地域でそれぞれ活動していた年金者のための政党が、</t>
    </r>
    <r>
      <rPr>
        <sz val="10"/>
        <rFont val="Times New Roman"/>
        <family val="1"/>
      </rPr>
      <t>1994</t>
    </r>
    <r>
      <rPr>
        <sz val="10"/>
        <rFont val="ＭＳ Ｐゴシック"/>
        <family val="2"/>
        <charset val="128"/>
      </rPr>
      <t>年に統一して全国政党として設立</t>
    </r>
  </si>
  <si>
    <r>
      <rPr>
        <sz val="10"/>
        <rFont val="ＭＳ Ｐゴシック"/>
        <family val="2"/>
        <charset val="128"/>
      </rPr>
      <t>欧州議会選挙への参加のために、人民党</t>
    </r>
    <r>
      <rPr>
        <sz val="10"/>
        <rFont val="Times New Roman"/>
        <family val="1"/>
      </rPr>
      <t>(PLD)</t>
    </r>
    <r>
      <rPr>
        <sz val="10"/>
        <rFont val="ＭＳ Ｐゴシック"/>
        <family val="2"/>
        <charset val="128"/>
      </rPr>
      <t>と全国年金者党が形成</t>
    </r>
  </si>
  <si>
    <r>
      <rPr>
        <sz val="10"/>
        <rFont val="ＭＳ Ｐゴシック"/>
        <family val="2"/>
        <charset val="128"/>
      </rPr>
      <t>ポーランド独立連盟</t>
    </r>
  </si>
  <si>
    <r>
      <t>1990</t>
    </r>
    <r>
      <rPr>
        <sz val="8"/>
        <rFont val="Times New Roman"/>
        <family val="1"/>
      </rPr>
      <t>*2</t>
    </r>
    <phoneticPr fontId="2"/>
  </si>
  <si>
    <r>
      <rPr>
        <sz val="10"/>
        <rFont val="ＭＳ Ｐゴシック"/>
        <family val="2"/>
        <charset val="128"/>
      </rPr>
      <t>社会主義期の反体制運動「人権と市民保護の運動</t>
    </r>
    <r>
      <rPr>
        <sz val="10"/>
        <rFont val="Times New Roman"/>
        <family val="1"/>
      </rPr>
      <t>(ROPCiO)</t>
    </r>
    <r>
      <rPr>
        <sz val="10"/>
        <rFont val="ＭＳ Ｐゴシック"/>
        <family val="2"/>
        <charset val="128"/>
      </rPr>
      <t>」を基盤として、社会主義期に初めて設立された独立政党。</t>
    </r>
    <r>
      <rPr>
        <sz val="10"/>
        <rFont val="Times New Roman"/>
        <family val="1"/>
      </rPr>
      <t>1990</t>
    </r>
    <r>
      <rPr>
        <sz val="10"/>
        <rFont val="ＭＳ Ｐゴシック"/>
        <family val="2"/>
        <charset val="128"/>
      </rPr>
      <t>年</t>
    </r>
    <r>
      <rPr>
        <sz val="10"/>
        <rFont val="Times New Roman"/>
        <family val="1"/>
      </rPr>
      <t>8</t>
    </r>
    <r>
      <rPr>
        <sz val="10"/>
        <rFont val="ＭＳ Ｐゴシック"/>
        <family val="2"/>
        <charset val="128"/>
      </rPr>
      <t>月に政党登録。</t>
    </r>
    <rPh sb="61" eb="62">
      <t>ネン</t>
    </rPh>
    <rPh sb="63" eb="64">
      <t>ガツ</t>
    </rPh>
    <rPh sb="65" eb="67">
      <t>セイトウ</t>
    </rPh>
    <rPh sb="67" eb="69">
      <t>トウロク</t>
    </rPh>
    <phoneticPr fontId="2"/>
  </si>
  <si>
    <r>
      <t>1997</t>
    </r>
    <r>
      <rPr>
        <sz val="10"/>
        <rFont val="ＭＳ Ｐゴシック"/>
        <family val="2"/>
        <charset val="128"/>
      </rPr>
      <t>年選挙では当初は連帯選挙行動</t>
    </r>
    <r>
      <rPr>
        <sz val="10"/>
        <rFont val="Times New Roman"/>
        <family val="1"/>
      </rPr>
      <t>(AWS)</t>
    </r>
    <r>
      <rPr>
        <sz val="10"/>
        <rFont val="ＭＳ Ｐゴシック"/>
        <family val="2"/>
        <charset val="128"/>
      </rPr>
      <t>に参加するも、名簿順位をめぐる対立から結局離脱し以後低迷、</t>
    </r>
    <r>
      <rPr>
        <sz val="10"/>
        <rFont val="Times New Roman"/>
        <family val="1"/>
      </rPr>
      <t>2001</t>
    </r>
    <r>
      <rPr>
        <sz val="10"/>
        <rFont val="ＭＳ Ｐゴシック"/>
        <family val="2"/>
        <charset val="128"/>
      </rPr>
      <t>年選挙では連帯選挙行動右派</t>
    </r>
    <r>
      <rPr>
        <sz val="10"/>
        <rFont val="Times New Roman"/>
        <family val="1"/>
      </rPr>
      <t>(AWSP)</t>
    </r>
    <r>
      <rPr>
        <sz val="10"/>
        <rFont val="ＭＳ Ｐゴシック"/>
        <family val="2"/>
        <charset val="128"/>
      </rPr>
      <t>に参加するも議席を獲得できず、そのまま活動停止</t>
    </r>
  </si>
  <si>
    <r>
      <t>*2001</t>
    </r>
    <r>
      <rPr>
        <sz val="10"/>
        <rFont val="ＭＳ Ｐゴシック"/>
        <family val="2"/>
        <charset val="128"/>
      </rPr>
      <t>年選挙は連帯選挙行動右派に参加</t>
    </r>
  </si>
  <si>
    <r>
      <rPr>
        <sz val="10"/>
        <rFont val="ＭＳ Ｐゴシック"/>
        <family val="2"/>
        <charset val="128"/>
      </rPr>
      <t>新しい右派会議</t>
    </r>
    <rPh sb="0" eb="1">
      <t>アタラ</t>
    </rPh>
    <rPh sb="3" eb="5">
      <t>ウハ</t>
    </rPh>
    <rPh sb="5" eb="7">
      <t>カイギ</t>
    </rPh>
    <phoneticPr fontId="2"/>
  </si>
  <si>
    <r>
      <t>2011</t>
    </r>
    <r>
      <rPr>
        <sz val="10.6"/>
        <rFont val="ＭＳ Ｐゴシック"/>
        <family val="2"/>
        <charset val="128"/>
      </rPr>
      <t>年に現実政治連合</t>
    </r>
    <r>
      <rPr>
        <sz val="10.6"/>
        <rFont val="Times New Roman"/>
        <family val="1"/>
      </rPr>
      <t>(UPR)</t>
    </r>
    <r>
      <rPr>
        <sz val="10.6"/>
        <rFont val="ＭＳ Ｐゴシック"/>
        <family val="2"/>
        <charset val="128"/>
      </rPr>
      <t>代表のコルビンミッケ</t>
    </r>
    <r>
      <rPr>
        <sz val="10.6"/>
        <rFont val="Times New Roman"/>
        <family val="1"/>
      </rPr>
      <t>(J. Korwin-Mikke)</t>
    </r>
    <r>
      <rPr>
        <sz val="10.6"/>
        <rFont val="ＭＳ Ｐゴシック"/>
        <family val="2"/>
        <charset val="128"/>
      </rPr>
      <t>と一部のメンバーが自由と法</t>
    </r>
    <r>
      <rPr>
        <sz val="10.6"/>
        <rFont val="Times New Roman"/>
        <family val="1"/>
      </rPr>
      <t>(WiP)</t>
    </r>
    <r>
      <rPr>
        <sz val="10.6"/>
        <rFont val="ＭＳ Ｐゴシック"/>
        <family val="2"/>
        <charset val="128"/>
      </rPr>
      <t>と合流して設立</t>
    </r>
    <rPh sb="6" eb="12">
      <t>ゲンジt</t>
    </rPh>
    <rPh sb="45" eb="48">
      <t>1b</t>
    </rPh>
    <phoneticPr fontId="2"/>
  </si>
  <si>
    <r>
      <t>2015</t>
    </r>
    <r>
      <rPr>
        <sz val="10"/>
        <rFont val="ＭＳ Ｐゴシック"/>
        <family val="2"/>
        <charset val="128"/>
      </rPr>
      <t>年に党内の対立からコルビン・ミッケが離党し共和国再生のための連合</t>
    </r>
    <r>
      <rPr>
        <sz val="10"/>
        <rFont val="Times New Roman"/>
        <family val="1"/>
      </rPr>
      <t>(KORWiN)</t>
    </r>
    <r>
      <rPr>
        <sz val="10"/>
        <rFont val="ＭＳ Ｐゴシック"/>
        <family val="2"/>
        <charset val="128"/>
      </rPr>
      <t>を設立</t>
    </r>
    <rPh sb="4" eb="6">
      <t>ネン</t>
    </rPh>
    <rPh sb="6" eb="9">
      <t>ト</t>
    </rPh>
    <rPh sb="9" eb="13">
      <t>タ</t>
    </rPh>
    <rPh sb="22" eb="25">
      <t>リト</t>
    </rPh>
    <rPh sb="25" eb="36">
      <t>キョウワコクs</t>
    </rPh>
    <rPh sb="45" eb="47">
      <t>セツリt</t>
    </rPh>
    <phoneticPr fontId="2"/>
  </si>
  <si>
    <r>
      <rPr>
        <sz val="10"/>
        <rFont val="ＭＳ Ｐゴシック"/>
        <family val="2"/>
        <charset val="128"/>
      </rPr>
      <t>運</t>
    </r>
    <rPh sb="0" eb="1">
      <t>ウン</t>
    </rPh>
    <phoneticPr fontId="2"/>
  </si>
  <si>
    <r>
      <rPr>
        <sz val="10"/>
        <rFont val="ＭＳ Ｐゴシック"/>
        <family val="2"/>
        <charset val="128"/>
      </rPr>
      <t>クキス</t>
    </r>
    <r>
      <rPr>
        <sz val="10"/>
        <rFont val="Times New Roman"/>
        <family val="1"/>
      </rPr>
      <t>15</t>
    </r>
    <phoneticPr fontId="2"/>
  </si>
  <si>
    <r>
      <rPr>
        <sz val="10"/>
        <rFont val="ＭＳ Ｐゴシック"/>
        <family val="2"/>
        <charset val="128"/>
      </rPr>
      <t>左派と民主主義</t>
    </r>
  </si>
  <si>
    <r>
      <t>2006</t>
    </r>
    <r>
      <rPr>
        <sz val="10"/>
        <rFont val="ＭＳ Ｐゴシック"/>
        <family val="2"/>
        <charset val="128"/>
      </rPr>
      <t>年の地方選挙に際して、民主左派同盟（</t>
    </r>
    <r>
      <rPr>
        <sz val="10"/>
        <rFont val="Times New Roman"/>
        <family val="1"/>
      </rPr>
      <t>SLD)</t>
    </r>
    <r>
      <rPr>
        <sz val="10"/>
        <rFont val="ＭＳ Ｐゴシック"/>
        <family val="2"/>
        <charset val="128"/>
      </rPr>
      <t>、ポーランド社会民主主義（</t>
    </r>
    <r>
      <rPr>
        <sz val="10"/>
        <rFont val="Times New Roman"/>
        <family val="1"/>
      </rPr>
      <t>SDPL)</t>
    </r>
    <r>
      <rPr>
        <sz val="10"/>
        <rFont val="ＭＳ Ｐゴシック"/>
        <family val="2"/>
        <charset val="128"/>
      </rPr>
      <t>、民主党（</t>
    </r>
    <r>
      <rPr>
        <sz val="10"/>
        <rFont val="Times New Roman"/>
        <family val="1"/>
      </rPr>
      <t>PD)</t>
    </r>
    <r>
      <rPr>
        <sz val="10"/>
        <rFont val="ＭＳ Ｐゴシック"/>
        <family val="2"/>
        <charset val="128"/>
      </rPr>
      <t>、労働連合（</t>
    </r>
    <r>
      <rPr>
        <sz val="10"/>
        <rFont val="Times New Roman"/>
        <family val="1"/>
      </rPr>
      <t xml:space="preserve">UP) </t>
    </r>
    <r>
      <rPr>
        <sz val="10"/>
        <rFont val="ＭＳ Ｐゴシック"/>
        <family val="2"/>
        <charset val="128"/>
      </rPr>
      <t>が合同して設立</t>
    </r>
  </si>
  <si>
    <r>
      <t>2008</t>
    </r>
    <r>
      <rPr>
        <sz val="10"/>
        <rFont val="ＭＳ Ｐゴシック"/>
        <family val="2"/>
        <charset val="128"/>
      </rPr>
      <t>年</t>
    </r>
    <r>
      <rPr>
        <sz val="10"/>
        <rFont val="Times New Roman"/>
        <family val="1"/>
      </rPr>
      <t>3</t>
    </r>
    <r>
      <rPr>
        <sz val="10"/>
        <rFont val="ＭＳ Ｐゴシック"/>
        <family val="2"/>
        <charset val="128"/>
      </rPr>
      <t>月に</t>
    </r>
    <r>
      <rPr>
        <sz val="10"/>
        <rFont val="Times New Roman"/>
        <family val="1"/>
      </rPr>
      <t>SLD</t>
    </r>
    <r>
      <rPr>
        <sz val="10"/>
        <rFont val="ＭＳ Ｐゴシック"/>
        <family val="2"/>
        <charset val="128"/>
      </rPr>
      <t>が</t>
    </r>
    <r>
      <rPr>
        <sz val="10"/>
        <rFont val="Times New Roman"/>
        <family val="1"/>
      </rPr>
      <t>PD</t>
    </r>
    <r>
      <rPr>
        <sz val="10"/>
        <rFont val="ＭＳ Ｐゴシック"/>
        <family val="2"/>
        <charset val="128"/>
      </rPr>
      <t>との提携を解消し、その後</t>
    </r>
    <r>
      <rPr>
        <sz val="10"/>
        <rFont val="Times New Roman"/>
        <family val="1"/>
      </rPr>
      <t>4</t>
    </r>
    <r>
      <rPr>
        <sz val="10"/>
        <rFont val="ＭＳ Ｐゴシック"/>
        <family val="2"/>
        <charset val="128"/>
      </rPr>
      <t>月には議員団も解散して活動を停止</t>
    </r>
    <rPh sb="4" eb="5">
      <t>ネン</t>
    </rPh>
    <rPh sb="6" eb="7">
      <t>ガツ</t>
    </rPh>
    <rPh sb="16" eb="18">
      <t>テイケイ</t>
    </rPh>
    <rPh sb="19" eb="21">
      <t>カイショウ</t>
    </rPh>
    <rPh sb="25" eb="26">
      <t>ゴ</t>
    </rPh>
    <rPh sb="27" eb="28">
      <t>ガツ</t>
    </rPh>
    <rPh sb="30" eb="33">
      <t>ギインダン</t>
    </rPh>
    <rPh sb="34" eb="36">
      <t>カイサン</t>
    </rPh>
    <rPh sb="38" eb="40">
      <t>カツドウ</t>
    </rPh>
    <rPh sb="41" eb="43">
      <t>テイシ</t>
    </rPh>
    <phoneticPr fontId="2"/>
  </si>
  <si>
    <r>
      <rPr>
        <sz val="10"/>
        <rFont val="ＭＳ Ｐゴシック"/>
        <family val="2"/>
        <charset val="128"/>
      </rPr>
      <t>ポーランド家族連盟</t>
    </r>
  </si>
  <si>
    <r>
      <rPr>
        <sz val="10"/>
        <rFont val="ＭＳ Ｐゴシック"/>
        <family val="2"/>
        <charset val="128"/>
      </rPr>
      <t>原理主義的なカトリック放送局ラジオ・マリアを主催していたリジック</t>
    </r>
    <r>
      <rPr>
        <sz val="10"/>
        <rFont val="Times New Roman"/>
        <family val="1"/>
      </rPr>
      <t>(T. Rydzyk)</t>
    </r>
    <r>
      <rPr>
        <sz val="10"/>
        <rFont val="ＭＳ Ｐゴシック"/>
        <family val="2"/>
        <charset val="128"/>
      </rPr>
      <t>のイニシアチブにより、カトリック系の組織が合流して設立</t>
    </r>
  </si>
  <si>
    <r>
      <rPr>
        <sz val="10"/>
        <rFont val="ＭＳ Ｐゴシック"/>
        <family val="2"/>
        <charset val="128"/>
      </rPr>
      <t>少数民族</t>
    </r>
  </si>
  <si>
    <r>
      <rPr>
        <sz val="10"/>
        <rFont val="ＭＳ Ｐゴシック"/>
        <family val="2"/>
        <charset val="128"/>
      </rPr>
      <t>ドイツ少数民族</t>
    </r>
  </si>
  <si>
    <r>
      <rPr>
        <sz val="10"/>
        <rFont val="ＭＳ Ｐゴシック"/>
        <family val="2"/>
        <charset val="128"/>
      </rPr>
      <t>オポレ地域の「シロンスク・オポレドイツ社会・文化協会</t>
    </r>
    <r>
      <rPr>
        <sz val="10"/>
        <rFont val="Times New Roman"/>
        <family val="1"/>
      </rPr>
      <t>(MNŚO)</t>
    </r>
    <r>
      <rPr>
        <sz val="10"/>
        <rFont val="ＭＳ Ｐゴシック"/>
        <family val="2"/>
        <charset val="128"/>
      </rPr>
      <t>」が中心になり設立</t>
    </r>
    <phoneticPr fontId="2"/>
  </si>
  <si>
    <r>
      <rPr>
        <sz val="10"/>
        <rFont val="ＭＳ Ｐゴシック"/>
        <family val="2"/>
        <charset val="128"/>
      </rPr>
      <t>政党</t>
    </r>
    <rPh sb="0" eb="2">
      <t>セイト</t>
    </rPh>
    <phoneticPr fontId="2"/>
  </si>
  <si>
    <r>
      <rPr>
        <sz val="10"/>
        <rFont val="ＭＳ Ｐゴシック"/>
        <family val="2"/>
        <charset val="128"/>
      </rPr>
      <t>モダン</t>
    </r>
    <phoneticPr fontId="2"/>
  </si>
  <si>
    <r>
      <rPr>
        <sz val="10"/>
        <rFont val="ＭＳ Ｐゴシック"/>
        <family val="2"/>
        <charset val="128"/>
      </rPr>
      <t>エコノミストのペトル</t>
    </r>
    <r>
      <rPr>
        <sz val="10"/>
        <rFont val="Times New Roman"/>
        <family val="1"/>
      </rPr>
      <t>(R. Petru)</t>
    </r>
    <r>
      <rPr>
        <sz val="10"/>
        <rFont val="ＭＳ Ｐゴシック"/>
        <family val="2"/>
        <charset val="128"/>
      </rPr>
      <t>が</t>
    </r>
    <r>
      <rPr>
        <sz val="10"/>
        <rFont val="Times New Roman"/>
        <family val="1"/>
      </rPr>
      <t>PO</t>
    </r>
    <r>
      <rPr>
        <sz val="10"/>
        <rFont val="ＭＳ Ｐゴシック"/>
        <family val="2"/>
        <charset val="128"/>
      </rPr>
      <t>および</t>
    </r>
    <r>
      <rPr>
        <sz val="10"/>
        <rFont val="Times New Roman"/>
        <family val="1"/>
      </rPr>
      <t>PiS</t>
    </r>
    <r>
      <rPr>
        <sz val="10"/>
        <rFont val="ＭＳ Ｐゴシック"/>
        <family val="2"/>
        <charset val="128"/>
      </rPr>
      <t>の経済政策への批判から、よりリベラルな経済政策を求めて</t>
    </r>
    <r>
      <rPr>
        <sz val="10"/>
        <rFont val="Times New Roman"/>
        <family val="1"/>
      </rPr>
      <t>2015</t>
    </r>
    <r>
      <rPr>
        <sz val="10"/>
        <rFont val="ＭＳ Ｐゴシック"/>
        <family val="2"/>
        <charset val="128"/>
      </rPr>
      <t>年に設立</t>
    </r>
    <rPh sb="30" eb="34">
      <t>ケ</t>
    </rPh>
    <rPh sb="36" eb="40">
      <t>ヒh</t>
    </rPh>
    <rPh sb="48" eb="56">
      <t>ケイザイセイサk</t>
    </rPh>
    <rPh sb="60" eb="64">
      <t>ネン</t>
    </rPh>
    <phoneticPr fontId="2"/>
  </si>
  <si>
    <r>
      <rPr>
        <sz val="10"/>
        <rFont val="ＭＳ Ｐゴシック"/>
        <family val="2"/>
        <charset val="128"/>
      </rPr>
      <t>中央同盟</t>
    </r>
  </si>
  <si>
    <r>
      <rPr>
        <sz val="10"/>
        <rFont val="ＭＳ Ｐゴシック"/>
        <family val="2"/>
        <charset val="128"/>
      </rPr>
      <t>「連帯」系のグループの中で、ワウェンサに近いグループがレフ・カチンスキ</t>
    </r>
    <r>
      <rPr>
        <sz val="10"/>
        <rFont val="Times New Roman"/>
        <family val="1"/>
      </rPr>
      <t>(L. A.  Kaczyński)</t>
    </r>
    <r>
      <rPr>
        <sz val="10"/>
        <rFont val="ＭＳ Ｐゴシック"/>
        <family val="2"/>
        <charset val="128"/>
      </rPr>
      <t>を中心として結成</t>
    </r>
  </si>
  <si>
    <r>
      <t>2001</t>
    </r>
    <r>
      <rPr>
        <sz val="10"/>
        <rFont val="ＭＳ Ｐゴシック"/>
        <family val="2"/>
        <charset val="128"/>
      </rPr>
      <t>年にカチンスキが法と正義（</t>
    </r>
    <r>
      <rPr>
        <sz val="10"/>
        <rFont val="Times New Roman"/>
        <family val="1"/>
      </rPr>
      <t>PiS)</t>
    </r>
    <r>
      <rPr>
        <sz val="10"/>
        <rFont val="ＭＳ Ｐゴシック"/>
        <family val="2"/>
        <charset val="128"/>
      </rPr>
      <t>を結成したことで、実質的に消滅</t>
    </r>
  </si>
  <si>
    <r>
      <rPr>
        <sz val="10"/>
        <rFont val="ＭＳ Ｐゴシック"/>
        <family val="2"/>
        <charset val="128"/>
      </rPr>
      <t>民主党</t>
    </r>
    <r>
      <rPr>
        <sz val="10"/>
        <rFont val="Times New Roman"/>
        <family val="1"/>
      </rPr>
      <t>-demokraci.pl</t>
    </r>
  </si>
  <si>
    <r>
      <rPr>
        <sz val="10"/>
        <rFont val="ＭＳ Ｐゴシック"/>
        <family val="2"/>
        <charset val="128"/>
      </rPr>
      <t>自由連合</t>
    </r>
    <r>
      <rPr>
        <sz val="10"/>
        <rFont val="Times New Roman"/>
        <family val="1"/>
      </rPr>
      <t>(UW)</t>
    </r>
    <r>
      <rPr>
        <sz val="10"/>
        <rFont val="ＭＳ Ｐゴシック"/>
        <family val="2"/>
        <charset val="128"/>
      </rPr>
      <t>が党名変更および改組して設立</t>
    </r>
  </si>
  <si>
    <r>
      <rPr>
        <sz val="10"/>
        <rFont val="ＭＳ Ｐゴシック"/>
        <family val="2"/>
        <charset val="128"/>
      </rPr>
      <t>法と正義</t>
    </r>
  </si>
  <si>
    <r>
      <rPr>
        <sz val="10"/>
        <rFont val="ＭＳ Ｐゴシック"/>
        <family val="2"/>
        <charset val="128"/>
      </rPr>
      <t>連帯選挙行動</t>
    </r>
    <r>
      <rPr>
        <sz val="10"/>
        <rFont val="Times New Roman"/>
        <family val="1"/>
      </rPr>
      <t>(AWS)</t>
    </r>
    <r>
      <rPr>
        <sz val="10"/>
        <rFont val="ＭＳ Ｐゴシック"/>
        <family val="2"/>
        <charset val="128"/>
      </rPr>
      <t>に参加していた中央同盟</t>
    </r>
    <r>
      <rPr>
        <sz val="10"/>
        <rFont val="Times New Roman"/>
        <family val="1"/>
      </rPr>
      <t>(PC)</t>
    </r>
    <r>
      <rPr>
        <sz val="10"/>
        <rFont val="ＭＳ Ｐゴシック"/>
        <family val="2"/>
        <charset val="128"/>
      </rPr>
      <t>のメンバーを主体として設立</t>
    </r>
  </si>
  <si>
    <r>
      <rPr>
        <sz val="10"/>
        <rFont val="ＭＳ Ｐゴシック"/>
        <family val="2"/>
        <charset val="128"/>
      </rPr>
      <t>ポーランド共和国市民プラットフォーム</t>
    </r>
    <phoneticPr fontId="2"/>
  </si>
  <si>
    <r>
      <rPr>
        <sz val="10"/>
        <rFont val="ＭＳ Ｐゴシック"/>
        <family val="2"/>
        <charset val="128"/>
      </rPr>
      <t>自由同盟</t>
    </r>
    <r>
      <rPr>
        <sz val="10"/>
        <rFont val="Times New Roman"/>
        <family val="1"/>
      </rPr>
      <t>(UW)</t>
    </r>
    <r>
      <rPr>
        <sz val="10"/>
        <rFont val="ＭＳ Ｐゴシック"/>
        <family val="2"/>
        <charset val="128"/>
      </rPr>
      <t>のリベラル派</t>
    </r>
    <r>
      <rPr>
        <sz val="10"/>
        <rFont val="Times New Roman"/>
        <family val="1"/>
      </rPr>
      <t>(</t>
    </r>
    <r>
      <rPr>
        <sz val="10"/>
        <rFont val="ＭＳ Ｐゴシック"/>
        <family val="2"/>
        <charset val="128"/>
      </rPr>
      <t>旧</t>
    </r>
    <r>
      <rPr>
        <sz val="10"/>
        <rFont val="Times New Roman"/>
        <family val="1"/>
      </rPr>
      <t>KLD</t>
    </r>
    <r>
      <rPr>
        <sz val="10"/>
        <rFont val="ＭＳ Ｐゴシック"/>
        <family val="2"/>
        <charset val="128"/>
      </rPr>
      <t>中心）と、連帯選挙行動</t>
    </r>
    <r>
      <rPr>
        <sz val="10"/>
        <rFont val="Times New Roman"/>
        <family val="1"/>
      </rPr>
      <t>(AWS)</t>
    </r>
    <r>
      <rPr>
        <sz val="10"/>
        <rFont val="ＭＳ Ｐゴシック"/>
        <family val="2"/>
        <charset val="128"/>
      </rPr>
      <t>の有力グループであった保守人民党</t>
    </r>
    <r>
      <rPr>
        <sz val="10"/>
        <rFont val="Times New Roman"/>
        <family val="1"/>
      </rPr>
      <t>(SKL)</t>
    </r>
    <r>
      <rPr>
        <sz val="10"/>
        <rFont val="ＭＳ Ｐゴシック"/>
        <family val="2"/>
        <charset val="128"/>
      </rPr>
      <t>が協定を結ぶ形で設立</t>
    </r>
  </si>
  <si>
    <r>
      <rPr>
        <sz val="10"/>
        <rFont val="ＭＳ Ｐゴシック"/>
        <family val="2"/>
        <charset val="128"/>
      </rPr>
      <t>ポーランド農民党</t>
    </r>
  </si>
  <si>
    <r>
      <rPr>
        <sz val="10"/>
        <rFont val="ＭＳ Ｐゴシック"/>
        <family val="2"/>
        <charset val="128"/>
      </rPr>
      <t>社会主義期の衛星政党であった統一農民党</t>
    </r>
    <r>
      <rPr>
        <sz val="10"/>
        <rFont val="Times New Roman"/>
        <family val="1"/>
      </rPr>
      <t>(ZSL)</t>
    </r>
    <r>
      <rPr>
        <sz val="10"/>
        <rFont val="ＭＳ Ｐゴシック"/>
        <family val="2"/>
        <charset val="128"/>
      </rPr>
      <t>が</t>
    </r>
    <r>
      <rPr>
        <sz val="10"/>
        <rFont val="Times New Roman"/>
        <family val="1"/>
      </rPr>
      <t>1989</t>
    </r>
    <r>
      <rPr>
        <sz val="10"/>
        <rFont val="ＭＳ Ｐゴシック"/>
        <family val="2"/>
        <charset val="128"/>
      </rPr>
      <t>年に改組して「農民党・再生</t>
    </r>
    <r>
      <rPr>
        <sz val="10"/>
        <rFont val="Times New Roman"/>
        <family val="1"/>
      </rPr>
      <t>(PSL "Odrodzenie")</t>
    </r>
    <r>
      <rPr>
        <sz val="10"/>
        <rFont val="ＭＳ Ｐゴシック"/>
        <family val="2"/>
        <charset val="128"/>
      </rPr>
      <t>」を形成し、ここに他の新興農民勢力が参加する形で設立</t>
    </r>
  </si>
  <si>
    <r>
      <rPr>
        <sz val="10"/>
        <rFont val="ＭＳ Ｐゴシック"/>
        <family val="2"/>
        <charset val="128"/>
      </rPr>
      <t>ポーランド再生運動</t>
    </r>
  </si>
  <si>
    <r>
      <t>1995</t>
    </r>
    <r>
      <rPr>
        <sz val="10"/>
        <rFont val="ＭＳ Ｐゴシック"/>
        <family val="2"/>
        <charset val="128"/>
      </rPr>
      <t>年の大統領選挙でオルシェフスキ</t>
    </r>
    <r>
      <rPr>
        <sz val="10"/>
        <rFont val="Times New Roman"/>
        <family val="1"/>
      </rPr>
      <t>(J. Olszewski)</t>
    </r>
    <r>
      <rPr>
        <sz val="10"/>
        <rFont val="ＭＳ Ｐゴシック"/>
        <family val="2"/>
        <charset val="128"/>
      </rPr>
      <t>を支持した「共和国のための運動</t>
    </r>
    <r>
      <rPr>
        <sz val="10"/>
        <rFont val="Times New Roman"/>
        <family val="1"/>
      </rPr>
      <t>(RdR)</t>
    </r>
    <r>
      <rPr>
        <sz val="10"/>
        <rFont val="ＭＳ Ｐゴシック"/>
        <family val="2"/>
        <charset val="128"/>
      </rPr>
      <t>」を中心とするグループにより設立</t>
    </r>
  </si>
  <si>
    <r>
      <t>2001</t>
    </r>
    <r>
      <rPr>
        <sz val="10"/>
        <rFont val="ＭＳ Ｐゴシック"/>
        <family val="2"/>
        <charset val="128"/>
      </rPr>
      <t>年の選挙の際に主要なメンバーがポーランド家族同盟</t>
    </r>
    <r>
      <rPr>
        <sz val="10"/>
        <rFont val="Times New Roman"/>
        <family val="1"/>
      </rPr>
      <t>(LPR)</t>
    </r>
    <r>
      <rPr>
        <sz val="10"/>
        <rFont val="ＭＳ Ｐゴシック"/>
        <family val="2"/>
        <charset val="128"/>
      </rPr>
      <t>や法と正義</t>
    </r>
    <r>
      <rPr>
        <sz val="10"/>
        <rFont val="Times New Roman"/>
        <family val="1"/>
      </rPr>
      <t>(PiS)</t>
    </r>
    <r>
      <rPr>
        <sz val="10"/>
        <rFont val="ＭＳ Ｐゴシック"/>
        <family val="2"/>
        <charset val="128"/>
      </rPr>
      <t>などに移行し、実質的に活動停止</t>
    </r>
    <phoneticPr fontId="2"/>
  </si>
  <si>
    <r>
      <rPr>
        <sz val="10"/>
        <rFont val="ＭＳ Ｐゴシック"/>
        <family val="2"/>
        <charset val="128"/>
      </rPr>
      <t>政党</t>
    </r>
    <rPh sb="0" eb="2">
      <t>セイトウ</t>
    </rPh>
    <phoneticPr fontId="2"/>
  </si>
  <si>
    <r>
      <rPr>
        <sz val="10"/>
        <rFont val="ＭＳ Ｐゴシック"/>
        <family val="2"/>
        <charset val="128"/>
      </rPr>
      <t>パリコト運動</t>
    </r>
    <rPh sb="4" eb="6">
      <t>ウンドウ</t>
    </rPh>
    <phoneticPr fontId="2"/>
  </si>
  <si>
    <r>
      <t>PO</t>
    </r>
    <r>
      <rPr>
        <sz val="10"/>
        <rFont val="ＭＳ Ｐゴシック"/>
        <family val="2"/>
        <charset val="128"/>
      </rPr>
      <t>に属していたパリコト</t>
    </r>
    <r>
      <rPr>
        <sz val="10"/>
        <rFont val="Times New Roman"/>
        <family val="1"/>
      </rPr>
      <t>(J. Palikot)</t>
    </r>
    <r>
      <rPr>
        <sz val="10"/>
        <rFont val="ＭＳ Ｐゴシック"/>
        <family val="2"/>
        <charset val="128"/>
      </rPr>
      <t>が、よりリベラル・リバタリアン的な政策を求めて</t>
    </r>
    <r>
      <rPr>
        <sz val="10"/>
        <rFont val="Times New Roman"/>
        <family val="1"/>
      </rPr>
      <t>PO</t>
    </r>
    <r>
      <rPr>
        <sz val="10"/>
        <rFont val="ＭＳ Ｐゴシック"/>
        <family val="2"/>
        <charset val="128"/>
      </rPr>
      <t>より分離して設立</t>
    </r>
    <rPh sb="3" eb="4">
      <t>ゾク</t>
    </rPh>
    <rPh sb="39" eb="40">
      <t>テキ</t>
    </rPh>
    <rPh sb="41" eb="43">
      <t>セイサク</t>
    </rPh>
    <rPh sb="44" eb="45">
      <t>モト</t>
    </rPh>
    <rPh sb="51" eb="53">
      <t>ブンリ</t>
    </rPh>
    <rPh sb="55" eb="57">
      <t>セツリツ</t>
    </rPh>
    <phoneticPr fontId="2"/>
  </si>
  <si>
    <r>
      <t>2013</t>
    </r>
    <r>
      <rPr>
        <sz val="10"/>
        <rFont val="ＭＳ Ｐゴシック"/>
        <family val="2"/>
        <charset val="128"/>
      </rPr>
      <t>年に「君の運動</t>
    </r>
    <r>
      <rPr>
        <sz val="10"/>
        <rFont val="Times New Roman"/>
        <family val="1"/>
      </rPr>
      <t>(TR)</t>
    </r>
    <r>
      <rPr>
        <sz val="10"/>
        <rFont val="ＭＳ Ｐゴシック"/>
        <family val="2"/>
        <charset val="128"/>
      </rPr>
      <t>」に改称</t>
    </r>
    <rPh sb="7" eb="11">
      <t>キm</t>
    </rPh>
    <phoneticPr fontId="2"/>
  </si>
  <si>
    <r>
      <rPr>
        <sz val="10"/>
        <rFont val="ＭＳ Ｐゴシック"/>
        <family val="2"/>
        <charset val="128"/>
      </rPr>
      <t>ポーランド共和国「自衛」</t>
    </r>
  </si>
  <si>
    <r>
      <rPr>
        <sz val="10"/>
        <rFont val="ＭＳ Ｐゴシック"/>
        <family val="2"/>
        <charset val="128"/>
      </rPr>
      <t>レッペル</t>
    </r>
    <r>
      <rPr>
        <sz val="10"/>
        <rFont val="Times New Roman"/>
        <family val="1"/>
      </rPr>
      <t>(A. Z. Lepper)</t>
    </r>
    <r>
      <rPr>
        <sz val="10"/>
        <rFont val="ＭＳ Ｐゴシック"/>
        <family val="2"/>
        <charset val="128"/>
      </rPr>
      <t>が設立した農業組合「自衛」に金属工業労組、緑の党などが合流する形で設立</t>
    </r>
    <phoneticPr fontId="2"/>
  </si>
  <si>
    <r>
      <rPr>
        <sz val="10"/>
        <rFont val="ＭＳ Ｐゴシック"/>
        <family val="2"/>
        <charset val="128"/>
      </rPr>
      <t>ポーランド社会民主主義</t>
    </r>
  </si>
  <si>
    <r>
      <t>SLD</t>
    </r>
    <r>
      <rPr>
        <sz val="10"/>
        <rFont val="ＭＳ Ｐゴシック"/>
        <family val="2"/>
        <charset val="128"/>
      </rPr>
      <t>内における腐敗に批判的な勢力が、</t>
    </r>
    <r>
      <rPr>
        <sz val="10"/>
        <rFont val="Times New Roman"/>
        <family val="1"/>
      </rPr>
      <t>SLD</t>
    </r>
    <r>
      <rPr>
        <sz val="10"/>
        <rFont val="ＭＳ Ｐゴシック"/>
        <family val="2"/>
        <charset val="128"/>
      </rPr>
      <t>より分離して設立</t>
    </r>
  </si>
  <si>
    <r>
      <t>1999</t>
    </r>
    <r>
      <rPr>
        <sz val="10"/>
        <rFont val="ＭＳ Ｐゴシック"/>
        <family val="2"/>
        <charset val="128"/>
      </rPr>
      <t>年まで選挙連合、以後政党</t>
    </r>
  </si>
  <si>
    <r>
      <rPr>
        <sz val="10"/>
        <rFont val="ＭＳ Ｐゴシック"/>
        <family val="2"/>
        <charset val="128"/>
      </rPr>
      <t>民主左派同盟</t>
    </r>
  </si>
  <si>
    <r>
      <t>1991</t>
    </r>
    <r>
      <rPr>
        <sz val="9"/>
        <rFont val="Times New Roman"/>
        <family val="1"/>
      </rPr>
      <t>*4</t>
    </r>
    <phoneticPr fontId="2"/>
  </si>
  <si>
    <r>
      <t>PZPR</t>
    </r>
    <r>
      <rPr>
        <sz val="10"/>
        <rFont val="ＭＳ Ｐゴシック"/>
        <family val="2"/>
        <charset val="128"/>
      </rPr>
      <t>主流派を主体とするポーランド共和国社会民主主義（</t>
    </r>
    <r>
      <rPr>
        <sz val="10"/>
        <rFont val="Times New Roman"/>
        <family val="1"/>
      </rPr>
      <t>SRP</t>
    </r>
    <r>
      <rPr>
        <sz val="10"/>
        <rFont val="ＭＳ Ｐゴシック"/>
        <family val="2"/>
        <charset val="128"/>
      </rPr>
      <t>、</t>
    </r>
    <r>
      <rPr>
        <sz val="10"/>
        <rFont val="Times New Roman"/>
        <family val="1"/>
      </rPr>
      <t>1990</t>
    </r>
    <r>
      <rPr>
        <sz val="10"/>
        <rFont val="ＭＳ Ｐゴシック"/>
        <family val="2"/>
        <charset val="128"/>
      </rPr>
      <t>年結成）と旧官製労組の全ポーランド労働組合連盟</t>
    </r>
    <r>
      <rPr>
        <sz val="10"/>
        <rFont val="Times New Roman"/>
        <family val="1"/>
      </rPr>
      <t>(OPZZ)</t>
    </r>
    <r>
      <rPr>
        <sz val="10"/>
        <rFont val="ＭＳ Ｐゴシック"/>
        <family val="2"/>
        <charset val="128"/>
      </rPr>
      <t>を中心とする政党、労組などの連合組織として設立。</t>
    </r>
    <r>
      <rPr>
        <sz val="10"/>
        <rFont val="Times New Roman"/>
        <family val="1"/>
      </rPr>
      <t>1999</t>
    </r>
    <r>
      <rPr>
        <sz val="10"/>
        <rFont val="ＭＳ Ｐゴシック"/>
        <family val="2"/>
        <charset val="128"/>
      </rPr>
      <t>年に選挙連合から政党に改組</t>
    </r>
    <phoneticPr fontId="2"/>
  </si>
  <si>
    <r>
      <t>2004</t>
    </r>
    <r>
      <rPr>
        <sz val="10"/>
        <rFont val="ＭＳ Ｐゴシック"/>
        <family val="2"/>
        <charset val="128"/>
      </rPr>
      <t>年にポーランド社会民主主義（</t>
    </r>
    <r>
      <rPr>
        <sz val="10"/>
        <rFont val="Times New Roman"/>
        <family val="1"/>
      </rPr>
      <t>SDPL</t>
    </r>
    <r>
      <rPr>
        <sz val="10"/>
        <rFont val="ＭＳ Ｐゴシック"/>
        <family val="2"/>
        <charset val="128"/>
      </rPr>
      <t>）が分離</t>
    </r>
    <phoneticPr fontId="2"/>
  </si>
  <si>
    <r>
      <rPr>
        <sz val="10"/>
        <rFont val="ＭＳ Ｐゴシック"/>
        <family val="2"/>
        <charset val="128"/>
      </rPr>
      <t>民主左派同盟ｰ労働連合</t>
    </r>
    <phoneticPr fontId="2"/>
  </si>
  <si>
    <r>
      <t>2001</t>
    </r>
    <r>
      <rPr>
        <sz val="10"/>
        <rFont val="ＭＳ Ｐゴシック"/>
        <family val="2"/>
        <charset val="128"/>
      </rPr>
      <t>年選挙に向けて、民主左派同盟と労働連合が中心となり、他に全国年金者党</t>
    </r>
    <r>
      <rPr>
        <sz val="10"/>
        <rFont val="Times New Roman"/>
        <family val="1"/>
      </rPr>
      <t>(KPEiR)</t>
    </r>
    <r>
      <rPr>
        <sz val="10"/>
        <rFont val="ＭＳ Ｐゴシック"/>
        <family val="2"/>
        <charset val="128"/>
      </rPr>
      <t>、民主党</t>
    </r>
    <r>
      <rPr>
        <sz val="10"/>
        <rFont val="Times New Roman"/>
        <family val="1"/>
      </rPr>
      <t>(SD)</t>
    </r>
    <r>
      <rPr>
        <sz val="10"/>
        <rFont val="ＭＳ Ｐゴシック"/>
        <family val="2"/>
        <charset val="128"/>
      </rPr>
      <t>、人民民主党</t>
    </r>
    <r>
      <rPr>
        <sz val="10"/>
        <rFont val="Times New Roman"/>
        <family val="1"/>
      </rPr>
      <t>(PLD)</t>
    </r>
    <r>
      <rPr>
        <sz val="10"/>
        <rFont val="ＭＳ Ｐゴシック"/>
        <family val="2"/>
        <charset val="128"/>
      </rPr>
      <t>が参加して組織した選挙連合</t>
    </r>
  </si>
  <si>
    <r>
      <t>2005</t>
    </r>
    <r>
      <rPr>
        <sz val="10"/>
        <rFont val="ＭＳ Ｐゴシック"/>
        <family val="2"/>
        <charset val="128"/>
      </rPr>
      <t>年選挙では</t>
    </r>
    <r>
      <rPr>
        <sz val="10"/>
        <rFont val="Times New Roman"/>
        <family val="1"/>
      </rPr>
      <t>UP</t>
    </r>
    <r>
      <rPr>
        <sz val="10"/>
        <rFont val="ＭＳ Ｐゴシック"/>
        <family val="2"/>
        <charset val="128"/>
      </rPr>
      <t>が参加せず消滅、</t>
    </r>
    <r>
      <rPr>
        <sz val="10"/>
        <rFont val="Times New Roman"/>
        <family val="1"/>
      </rPr>
      <t>2006</t>
    </r>
    <r>
      <rPr>
        <sz val="10"/>
        <rFont val="ＭＳ Ｐゴシック"/>
        <family val="2"/>
        <charset val="128"/>
      </rPr>
      <t>年以降民主左派同盟と労働連合は、他の左派および中道政党とともに「左派と民主主義</t>
    </r>
    <r>
      <rPr>
        <sz val="10"/>
        <rFont val="Times New Roman"/>
        <family val="1"/>
      </rPr>
      <t>(LiD)</t>
    </r>
    <r>
      <rPr>
        <sz val="10"/>
        <rFont val="ＭＳ Ｐゴシック"/>
        <family val="2"/>
        <charset val="128"/>
      </rPr>
      <t>に参加</t>
    </r>
    <phoneticPr fontId="2"/>
  </si>
  <si>
    <r>
      <rPr>
        <sz val="10"/>
        <rFont val="ＭＳ Ｐゴシック"/>
        <family val="2"/>
        <charset val="128"/>
      </rPr>
      <t>君の運動</t>
    </r>
    <rPh sb="0" eb="4">
      <t>キミン</t>
    </rPh>
    <phoneticPr fontId="2"/>
  </si>
  <si>
    <r>
      <rPr>
        <sz val="10"/>
        <rFont val="ＭＳ Ｐゴシック"/>
        <family val="2"/>
        <charset val="128"/>
      </rPr>
      <t>「パリコト運動</t>
    </r>
    <r>
      <rPr>
        <sz val="10"/>
        <rFont val="Times New Roman"/>
        <family val="1"/>
      </rPr>
      <t>(PR)</t>
    </r>
    <r>
      <rPr>
        <sz val="10"/>
        <rFont val="ＭＳ Ｐゴシック"/>
        <family val="2"/>
        <charset val="128"/>
      </rPr>
      <t>」が改称</t>
    </r>
    <rPh sb="5" eb="12">
      <t>ウンド</t>
    </rPh>
    <rPh sb="13" eb="15">
      <t>カイショ</t>
    </rPh>
    <phoneticPr fontId="2"/>
  </si>
  <si>
    <r>
      <t>*2015</t>
    </r>
    <r>
      <rPr>
        <sz val="10"/>
        <rFont val="ＭＳ Ｐゴシック"/>
        <family val="2"/>
        <charset val="128"/>
      </rPr>
      <t>年選挙では民主左派同盟などと統一左派</t>
    </r>
    <r>
      <rPr>
        <sz val="10"/>
        <rFont val="Times New Roman"/>
        <family val="1"/>
      </rPr>
      <t>(ZL)</t>
    </r>
    <r>
      <rPr>
        <sz val="10"/>
        <rFont val="ＭＳ Ｐゴシック"/>
        <family val="2"/>
        <charset val="128"/>
      </rPr>
      <t>に参加</t>
    </r>
    <rPh sb="5" eb="10">
      <t>ネン</t>
    </rPh>
    <rPh sb="10" eb="19">
      <t>ミンsy</t>
    </rPh>
    <rPh sb="19" eb="23">
      <t>ト</t>
    </rPh>
    <rPh sb="28" eb="30">
      <t>サンk</t>
    </rPh>
    <phoneticPr fontId="2"/>
  </si>
  <si>
    <r>
      <rPr>
        <sz val="10"/>
        <rFont val="ＭＳ Ｐゴシック"/>
        <family val="2"/>
        <charset val="128"/>
      </rPr>
      <t>シロンスク・オポレドイツ社会・文化協会</t>
    </r>
  </si>
  <si>
    <r>
      <rPr>
        <sz val="10"/>
        <rFont val="ＭＳ Ｐゴシック"/>
        <family val="2"/>
        <charset val="128"/>
      </rPr>
      <t>ドイツ少数民族（</t>
    </r>
    <r>
      <rPr>
        <sz val="10"/>
        <rFont val="Times New Roman"/>
        <family val="1"/>
      </rPr>
      <t xml:space="preserve">MN) </t>
    </r>
    <r>
      <rPr>
        <sz val="10"/>
        <rFont val="ＭＳ Ｐゴシック"/>
        <family val="2"/>
        <charset val="128"/>
      </rPr>
      <t>の設立基盤である団体だが、</t>
    </r>
    <r>
      <rPr>
        <sz val="10"/>
        <rFont val="Times New Roman"/>
        <family val="1"/>
      </rPr>
      <t>1993</t>
    </r>
    <r>
      <rPr>
        <sz val="10"/>
        <rFont val="ＭＳ Ｐゴシック"/>
        <family val="2"/>
        <charset val="128"/>
      </rPr>
      <t>年と</t>
    </r>
    <r>
      <rPr>
        <sz val="10"/>
        <rFont val="Times New Roman"/>
        <family val="1"/>
      </rPr>
      <t>1997</t>
    </r>
    <r>
      <rPr>
        <sz val="10"/>
        <rFont val="ＭＳ Ｐゴシック"/>
        <family val="2"/>
        <charset val="128"/>
      </rPr>
      <t>年の選挙にはこの名称で候補を立て、議席を獲得した</t>
    </r>
    <rPh sb="29" eb="30">
      <t>ネン</t>
    </rPh>
    <phoneticPr fontId="2"/>
  </si>
  <si>
    <r>
      <rPr>
        <sz val="10"/>
        <rFont val="ＭＳ Ｐゴシック"/>
        <family val="2"/>
        <charset val="128"/>
      </rPr>
      <t>民主連合</t>
    </r>
  </si>
  <si>
    <r>
      <t>1990</t>
    </r>
    <r>
      <rPr>
        <sz val="10"/>
        <rFont val="ＭＳ Ｐゴシック"/>
        <family val="2"/>
        <charset val="128"/>
      </rPr>
      <t>年の大統領選挙でマゾヴィエツキ</t>
    </r>
    <r>
      <rPr>
        <sz val="10"/>
        <rFont val="Times New Roman"/>
        <family val="1"/>
      </rPr>
      <t>(T. Mazoiecki)</t>
    </r>
    <r>
      <rPr>
        <sz val="10"/>
        <rFont val="ＭＳ Ｐゴシック"/>
        <family val="2"/>
        <charset val="128"/>
      </rPr>
      <t>を支持したグループが創設</t>
    </r>
  </si>
  <si>
    <r>
      <t>1994</t>
    </r>
    <r>
      <rPr>
        <sz val="10"/>
        <rFont val="ＭＳ Ｐゴシック"/>
        <family val="2"/>
        <charset val="128"/>
      </rPr>
      <t>年に自由民主会議</t>
    </r>
    <r>
      <rPr>
        <sz val="10"/>
        <rFont val="Times New Roman"/>
        <family val="1"/>
      </rPr>
      <t>(KLD)</t>
    </r>
    <r>
      <rPr>
        <sz val="10"/>
        <rFont val="ＭＳ Ｐゴシック"/>
        <family val="2"/>
        <charset val="128"/>
      </rPr>
      <t>と合同して自由連合を形成</t>
    </r>
  </si>
  <si>
    <r>
      <rPr>
        <sz val="10"/>
        <rFont val="ＭＳ Ｐゴシック"/>
        <family val="2"/>
        <charset val="128"/>
      </rPr>
      <t>労働連合</t>
    </r>
  </si>
  <si>
    <r>
      <rPr>
        <sz val="10"/>
        <rFont val="ＭＳ Ｐゴシック"/>
        <family val="2"/>
        <charset val="128"/>
      </rPr>
      <t>連帯労働協定</t>
    </r>
    <r>
      <rPr>
        <sz val="10"/>
        <rFont val="Times New Roman"/>
        <family val="1"/>
      </rPr>
      <t>(PSP)</t>
    </r>
    <r>
      <rPr>
        <sz val="10"/>
        <rFont val="ＭＳ Ｐゴシック"/>
        <family val="2"/>
        <charset val="128"/>
      </rPr>
      <t>、民主社会運動</t>
    </r>
    <r>
      <rPr>
        <sz val="10"/>
        <rFont val="Times New Roman"/>
        <family val="1"/>
      </rPr>
      <t>(RDS)</t>
    </r>
    <r>
      <rPr>
        <sz val="10"/>
        <rFont val="ＭＳ Ｐゴシック"/>
        <family val="2"/>
        <charset val="128"/>
      </rPr>
      <t>、ポーランド社会党</t>
    </r>
    <r>
      <rPr>
        <sz val="10"/>
        <rFont val="Times New Roman"/>
        <family val="1"/>
      </rPr>
      <t>(PPS)</t>
    </r>
    <r>
      <rPr>
        <sz val="10"/>
        <rFont val="ＭＳ Ｐゴシック"/>
        <family val="2"/>
        <charset val="128"/>
      </rPr>
      <t>などが合同して設立</t>
    </r>
  </si>
  <si>
    <r>
      <rPr>
        <sz val="10"/>
        <rFont val="ＭＳ Ｐゴシック"/>
        <family val="2"/>
        <charset val="128"/>
      </rPr>
      <t>現実政治連合</t>
    </r>
  </si>
  <si>
    <r>
      <t>1990</t>
    </r>
    <r>
      <rPr>
        <sz val="8"/>
        <rFont val="Times New Roman"/>
        <family val="1"/>
      </rPr>
      <t>*5</t>
    </r>
    <phoneticPr fontId="2"/>
  </si>
  <si>
    <r>
      <rPr>
        <sz val="10"/>
        <rFont val="ＭＳ Ｐゴシック"/>
        <family val="2"/>
        <charset val="128"/>
      </rPr>
      <t>社会主義末期に設立された保守リベラル政党</t>
    </r>
  </si>
  <si>
    <r>
      <t>2011</t>
    </r>
    <r>
      <rPr>
        <sz val="10"/>
        <rFont val="ＭＳ Ｐゴシック"/>
        <family val="2"/>
        <charset val="128"/>
      </rPr>
      <t>年に代表のコルビンミッケ</t>
    </r>
    <r>
      <rPr>
        <sz val="10"/>
        <rFont val="Times New Roman"/>
        <family val="1"/>
      </rPr>
      <t>(J. Korwin-Mikke)</t>
    </r>
    <r>
      <rPr>
        <sz val="10"/>
        <rFont val="ＭＳ Ｐゴシック"/>
        <family val="2"/>
        <charset val="128"/>
      </rPr>
      <t>を含む複数のメンバーが自由と法</t>
    </r>
    <r>
      <rPr>
        <sz val="10"/>
        <rFont val="Times New Roman"/>
        <family val="1"/>
      </rPr>
      <t>(WiP)</t>
    </r>
    <r>
      <rPr>
        <sz val="10"/>
        <rFont val="ＭＳ Ｐゴシック"/>
        <family val="2"/>
        <charset val="128"/>
      </rPr>
      <t>と合流して「新しい右派会議</t>
    </r>
    <r>
      <rPr>
        <sz val="10"/>
        <rFont val="Times New Roman"/>
        <family val="1"/>
      </rPr>
      <t>(KNP)</t>
    </r>
    <r>
      <rPr>
        <sz val="10"/>
        <rFont val="ＭＳ Ｐゴシック"/>
        <family val="2"/>
        <charset val="128"/>
      </rPr>
      <t>」を設立したことで事実上解体</t>
    </r>
    <rPh sb="4" eb="6">
      <t>ネン</t>
    </rPh>
    <rPh sb="6" eb="9">
      <t>ダ</t>
    </rPh>
    <rPh sb="34" eb="44">
      <t>フk</t>
    </rPh>
    <rPh sb="44" eb="48">
      <t>ジユ</t>
    </rPh>
    <rPh sb="54" eb="58">
      <t>ゴウリュ</t>
    </rPh>
    <rPh sb="59" eb="72">
      <t>アタラs</t>
    </rPh>
    <rPh sb="73" eb="80">
      <t>セツリt</t>
    </rPh>
    <rPh sb="80" eb="85">
      <t>ジジt</t>
    </rPh>
    <phoneticPr fontId="2"/>
  </si>
  <si>
    <r>
      <rPr>
        <sz val="10"/>
        <rFont val="ＭＳ Ｐゴシック"/>
        <family val="2"/>
        <charset val="128"/>
      </rPr>
      <t>自由連合</t>
    </r>
  </si>
  <si>
    <r>
      <rPr>
        <sz val="10"/>
        <rFont val="ＭＳ Ｐゴシック"/>
        <family val="2"/>
        <charset val="128"/>
      </rPr>
      <t>リベラル系の民主同盟</t>
    </r>
    <r>
      <rPr>
        <sz val="10"/>
        <rFont val="Times New Roman"/>
        <family val="1"/>
      </rPr>
      <t>(UD)</t>
    </r>
    <r>
      <rPr>
        <sz val="10"/>
        <rFont val="ＭＳ Ｐゴシック"/>
        <family val="2"/>
        <charset val="128"/>
      </rPr>
      <t>と自由民主会議</t>
    </r>
    <r>
      <rPr>
        <sz val="10"/>
        <rFont val="Times New Roman"/>
        <family val="1"/>
      </rPr>
      <t>(KLD)</t>
    </r>
    <r>
      <rPr>
        <sz val="10"/>
        <rFont val="ＭＳ Ｐゴシック"/>
        <family val="2"/>
        <charset val="128"/>
      </rPr>
      <t>が合同して設立</t>
    </r>
  </si>
  <si>
    <r>
      <t>2005</t>
    </r>
    <r>
      <rPr>
        <sz val="10"/>
        <rFont val="ＭＳ Ｐゴシック"/>
        <family val="2"/>
        <charset val="128"/>
      </rPr>
      <t>年に改組し、同時に党名を「民主主義党</t>
    </r>
    <r>
      <rPr>
        <sz val="10"/>
        <rFont val="Times New Roman"/>
        <family val="1"/>
      </rPr>
      <t>(PD-demokraci.pl)</t>
    </r>
    <r>
      <rPr>
        <sz val="10"/>
        <rFont val="ＭＳ Ｐゴシック"/>
        <family val="2"/>
        <charset val="128"/>
      </rPr>
      <t>」に変更</t>
    </r>
  </si>
  <si>
    <r>
      <t>2000</t>
    </r>
    <r>
      <rPr>
        <sz val="10"/>
        <rFont val="ＭＳ Ｐゴシック"/>
        <family val="2"/>
        <charset val="128"/>
      </rPr>
      <t>年の大統領選挙を契機としてトゥスク</t>
    </r>
    <r>
      <rPr>
        <sz val="10"/>
        <rFont val="Times New Roman"/>
        <family val="1"/>
      </rPr>
      <t>(D. Tusk)</t>
    </r>
    <r>
      <rPr>
        <sz val="10"/>
        <rFont val="ＭＳ Ｐゴシック"/>
        <family val="2"/>
        <charset val="128"/>
      </rPr>
      <t>を中心とするリベラル派が党を離脱し、</t>
    </r>
    <r>
      <rPr>
        <sz val="10"/>
        <rFont val="Times New Roman"/>
        <family val="1"/>
      </rPr>
      <t>2001</t>
    </r>
    <r>
      <rPr>
        <sz val="10"/>
        <rFont val="ＭＳ Ｐゴシック"/>
        <family val="2"/>
        <charset val="128"/>
      </rPr>
      <t>年に市民プラットフォーム</t>
    </r>
    <r>
      <rPr>
        <sz val="10"/>
        <rFont val="Times New Roman"/>
        <family val="1"/>
      </rPr>
      <t>(PO)</t>
    </r>
    <r>
      <rPr>
        <sz val="10"/>
        <rFont val="ＭＳ Ｐゴシック"/>
        <family val="2"/>
        <charset val="128"/>
      </rPr>
      <t>を設立</t>
    </r>
    <phoneticPr fontId="2"/>
  </si>
  <si>
    <r>
      <rPr>
        <sz val="10"/>
        <rFont val="ＭＳ Ｐゴシック"/>
        <family val="2"/>
        <charset val="128"/>
      </rPr>
      <t>カトリック国民連盟</t>
    </r>
  </si>
  <si>
    <r>
      <rPr>
        <sz val="10"/>
        <rFont val="ＭＳ Ｐゴシック"/>
        <family val="2"/>
        <charset val="128"/>
      </rPr>
      <t>「連帯」系のグループの中でキリスト・ナショナリスト系のグループが結集して結成</t>
    </r>
  </si>
  <si>
    <r>
      <t>2007</t>
    </r>
    <r>
      <rPr>
        <sz val="10"/>
        <rFont val="ＭＳ Ｐゴシック"/>
        <family val="2"/>
        <charset val="128"/>
      </rPr>
      <t>年に最終的に残ったメンバーがポーランド家族連盟（</t>
    </r>
    <r>
      <rPr>
        <sz val="10"/>
        <rFont val="Times New Roman"/>
        <family val="1"/>
      </rPr>
      <t>LPR)</t>
    </r>
    <r>
      <rPr>
        <sz val="10"/>
        <rFont val="ＭＳ Ｐゴシック"/>
        <family val="2"/>
        <charset val="128"/>
      </rPr>
      <t>に合流して、事実上解党</t>
    </r>
  </si>
  <si>
    <r>
      <rPr>
        <sz val="10"/>
        <rFont val="ＭＳ Ｐゴシック"/>
        <family val="2"/>
        <charset val="128"/>
      </rPr>
      <t>連</t>
    </r>
    <rPh sb="0" eb="1">
      <t>レン</t>
    </rPh>
    <phoneticPr fontId="2"/>
  </si>
  <si>
    <r>
      <rPr>
        <sz val="10"/>
        <rFont val="ＭＳ Ｐゴシック"/>
        <family val="2"/>
        <charset val="128"/>
      </rPr>
      <t>選挙連合</t>
    </r>
    <rPh sb="0" eb="4">
      <t>センky</t>
    </rPh>
    <phoneticPr fontId="2"/>
  </si>
  <si>
    <r>
      <rPr>
        <sz val="10"/>
        <rFont val="ＭＳ Ｐゴシック"/>
        <family val="2"/>
        <charset val="128"/>
      </rPr>
      <t>統一左派</t>
    </r>
    <rPh sb="0" eb="4">
      <t>トウイt</t>
    </rPh>
    <phoneticPr fontId="2"/>
  </si>
  <si>
    <r>
      <rPr>
        <sz val="10"/>
        <rFont val="ＭＳ Ｐゴシック"/>
        <family val="2"/>
        <charset val="128"/>
      </rPr>
      <t>左派の衰退に危機感を抱いた民主左派同盟</t>
    </r>
    <r>
      <rPr>
        <sz val="10"/>
        <rFont val="Times New Roman"/>
        <family val="1"/>
      </rPr>
      <t>(SLD)</t>
    </r>
    <r>
      <rPr>
        <sz val="10"/>
        <rFont val="ＭＳ Ｐゴシック"/>
        <family val="2"/>
        <charset val="128"/>
      </rPr>
      <t>、君の運動</t>
    </r>
    <r>
      <rPr>
        <sz val="10"/>
        <rFont val="Times New Roman"/>
        <family val="1"/>
      </rPr>
      <t>(TR)</t>
    </r>
    <r>
      <rPr>
        <sz val="10"/>
        <rFont val="ＭＳ Ｐゴシック"/>
        <family val="2"/>
        <charset val="128"/>
      </rPr>
      <t>、労働連合</t>
    </r>
    <r>
      <rPr>
        <sz val="10"/>
        <rFont val="Times New Roman"/>
        <family val="1"/>
      </rPr>
      <t>(UP)</t>
    </r>
    <r>
      <rPr>
        <sz val="10"/>
        <rFont val="ＭＳ Ｐゴシック"/>
        <family val="2"/>
        <charset val="128"/>
      </rPr>
      <t>、社会党</t>
    </r>
    <r>
      <rPr>
        <sz val="10"/>
        <rFont val="Times New Roman"/>
        <family val="1"/>
      </rPr>
      <t>(PPS)</t>
    </r>
    <r>
      <rPr>
        <sz val="10"/>
        <rFont val="ＭＳ Ｐゴシック"/>
        <family val="2"/>
        <charset val="128"/>
      </rPr>
      <t>、緑の党が、</t>
    </r>
    <r>
      <rPr>
        <sz val="10"/>
        <rFont val="Times New Roman"/>
        <family val="1"/>
      </rPr>
      <t>2015</t>
    </r>
    <r>
      <rPr>
        <sz val="10"/>
        <rFont val="ＭＳ Ｐゴシック"/>
        <family val="2"/>
        <charset val="128"/>
      </rPr>
      <t>年の議会選挙に向けて設立</t>
    </r>
    <rPh sb="0" eb="13">
      <t>サh</t>
    </rPh>
    <rPh sb="13" eb="19">
      <t>ミンsy</t>
    </rPh>
    <rPh sb="25" eb="29">
      <t>キm</t>
    </rPh>
    <rPh sb="34" eb="38">
      <t>ロウド</t>
    </rPh>
    <rPh sb="43" eb="46">
      <t>シャカ</t>
    </rPh>
    <rPh sb="52" eb="55">
      <t>ミドr</t>
    </rPh>
    <rPh sb="61" eb="71">
      <t>ネン</t>
    </rPh>
    <rPh sb="71" eb="73">
      <t>セツリt</t>
    </rPh>
    <phoneticPr fontId="2"/>
  </si>
  <si>
    <t>コパチ</t>
    <phoneticPr fontId="2"/>
  </si>
  <si>
    <t>Dz.U. 2015 poz. 1731</t>
    <phoneticPr fontId="2"/>
  </si>
  <si>
    <t>Dz.U. 2015 poz. 1732</t>
    <phoneticPr fontId="2"/>
  </si>
  <si>
    <r>
      <t>2015</t>
    </r>
    <r>
      <rPr>
        <sz val="10"/>
        <rFont val="ＭＳ Ｐゴシック"/>
        <family val="2"/>
        <charset val="128"/>
      </rPr>
      <t>年の大統領選挙で</t>
    </r>
    <r>
      <rPr>
        <sz val="10"/>
        <rFont val="Times New Roman"/>
        <family val="1"/>
      </rPr>
      <t>3</t>
    </r>
    <r>
      <rPr>
        <sz val="10"/>
        <rFont val="ＭＳ Ｐゴシック"/>
        <family val="2"/>
        <charset val="128"/>
      </rPr>
      <t>位となった歌手のクキス</t>
    </r>
    <r>
      <rPr>
        <sz val="10"/>
        <rFont val="Times New Roman"/>
        <family val="1"/>
      </rPr>
      <t>(P.Kukis)</t>
    </r>
    <r>
      <rPr>
        <sz val="10"/>
        <rFont val="ＭＳ Ｐゴシック"/>
        <family val="2"/>
        <charset val="128"/>
      </rPr>
      <t>を中心として、下院選挙における小選挙区制の導入を目指して組織された政治運動。政党登録は行っていない</t>
    </r>
    <rPh sb="4" eb="12">
      <t>ネン</t>
    </rPh>
    <rPh sb="13" eb="18">
      <t>イt</t>
    </rPh>
    <rPh sb="18" eb="21">
      <t>カsy</t>
    </rPh>
    <rPh sb="34" eb="40">
      <t>チュ</t>
    </rPh>
    <rPh sb="40" eb="57">
      <t>カインセンky</t>
    </rPh>
    <rPh sb="57" eb="61">
      <t>メザs</t>
    </rPh>
    <rPh sb="61" eb="70">
      <t>ソシk</t>
    </rPh>
    <rPh sb="71" eb="82">
      <t>セイt</t>
    </rPh>
    <phoneticPr fontId="2"/>
  </si>
  <si>
    <t>2014.9.22~2016.11.16</t>
    <phoneticPr fontId="2"/>
  </si>
  <si>
    <t>SZYDŁO. Beata</t>
    <phoneticPr fontId="2"/>
  </si>
  <si>
    <t>UED</t>
    <phoneticPr fontId="2"/>
  </si>
  <si>
    <t>Unia Europejskich Demokratów</t>
    <phoneticPr fontId="2"/>
  </si>
  <si>
    <t>Union of European Democtrats</t>
    <phoneticPr fontId="2"/>
  </si>
  <si>
    <t>Democratic Union</t>
    <phoneticPr fontId="2"/>
  </si>
  <si>
    <r>
      <t>1997</t>
    </r>
    <r>
      <rPr>
        <sz val="10"/>
        <rFont val="ＭＳ Ｐゴシック"/>
        <family val="2"/>
        <charset val="128"/>
      </rPr>
      <t>年選挙は他のカトリック系の政党などと選挙連合</t>
    </r>
    <r>
      <rPr>
        <sz val="10"/>
        <rFont val="Times New Roman"/>
        <family val="1"/>
      </rPr>
      <t>BBWR-BdP</t>
    </r>
    <r>
      <rPr>
        <sz val="10"/>
        <rFont val="ＭＳ Ｐゴシック"/>
        <family val="2"/>
        <charset val="128"/>
      </rPr>
      <t>を形成して参加</t>
    </r>
    <phoneticPr fontId="2"/>
  </si>
  <si>
    <r>
      <rPr>
        <sz val="11"/>
        <rFont val="ＭＳ Ｐゴシック"/>
        <family val="3"/>
        <charset val="128"/>
      </rPr>
      <t>第4回選挙</t>
    </r>
    <r>
      <rPr>
        <sz val="11"/>
        <rFont val="Times New Roman"/>
        <family val="1"/>
      </rPr>
      <t>(2019</t>
    </r>
    <r>
      <rPr>
        <sz val="11"/>
        <rFont val="ＭＳ Ｐゴシック"/>
        <family val="3"/>
        <charset val="128"/>
      </rPr>
      <t>年</t>
    </r>
    <r>
      <rPr>
        <sz val="11"/>
        <rFont val="Times New Roman"/>
        <family val="1"/>
      </rPr>
      <t>5</t>
    </r>
    <r>
      <rPr>
        <sz val="11"/>
        <rFont val="ＭＳ Ｐゴシック"/>
        <family val="3"/>
        <charset val="128"/>
      </rPr>
      <t>月</t>
    </r>
    <r>
      <rPr>
        <sz val="11"/>
        <rFont val="Times New Roman"/>
        <family val="1"/>
      </rPr>
      <t>26</t>
    </r>
    <r>
      <rPr>
        <sz val="11"/>
        <rFont val="ＭＳ Ｐゴシック"/>
        <family val="3"/>
        <charset val="128"/>
      </rPr>
      <t>日実施</t>
    </r>
    <r>
      <rPr>
        <sz val="11"/>
        <rFont val="Times New Roman"/>
        <family val="1"/>
      </rPr>
      <t>)</t>
    </r>
    <rPh sb="0" eb="1">
      <t>4</t>
    </rPh>
    <phoneticPr fontId="2"/>
  </si>
  <si>
    <t>2019年欧州議会</t>
    <rPh sb="0" eb="1">
      <t>ネn</t>
    </rPh>
    <phoneticPr fontId="2"/>
  </si>
  <si>
    <t>Dziennik Ustaw 2019, poz.989</t>
    <phoneticPr fontId="2"/>
  </si>
  <si>
    <t>議席率</t>
    <phoneticPr fontId="2"/>
  </si>
  <si>
    <t>KE-PO PSL SLD .N ZIELONI</t>
    <phoneticPr fontId="2"/>
  </si>
  <si>
    <t>Wiosna</t>
    <phoneticPr fontId="2"/>
  </si>
  <si>
    <t>Konfederacja KORWIN BRAUN LIROY NARODOWCY</t>
    <phoneticPr fontId="2"/>
  </si>
  <si>
    <t>Kukis'15</t>
    <phoneticPr fontId="2"/>
  </si>
  <si>
    <t>Lewica Razem</t>
    <phoneticPr fontId="2"/>
  </si>
  <si>
    <t>POLSKA FAIR PLAY BEZPARTYJNI GWIAZDOWSKI</t>
    <phoneticPr fontId="2"/>
  </si>
  <si>
    <t>POLEXIT - KOALICJA</t>
    <phoneticPr fontId="2"/>
  </si>
  <si>
    <t>JEDNOŚĆ NARODU</t>
    <phoneticPr fontId="2"/>
  </si>
  <si>
    <t>RUCH PRAWDZIWA EUROPA - EUROPA CHRISTI(注)</t>
    <rPh sb="0" eb="1">
      <t>チュ</t>
    </rPh>
    <phoneticPr fontId="2"/>
  </si>
  <si>
    <t>(注)選挙開始後にリスト取り下げ</t>
    <rPh sb="0" eb="1">
      <t>チュウ</t>
    </rPh>
    <phoneticPr fontId="2"/>
  </si>
  <si>
    <t>Koalicja Europejska PO PSL SLD .N ZIELONI</t>
    <phoneticPr fontId="2"/>
  </si>
  <si>
    <t>European Coalition</t>
    <phoneticPr fontId="2"/>
  </si>
  <si>
    <t>Spring</t>
    <phoneticPr fontId="2"/>
  </si>
  <si>
    <t>https://wiosnabiedronia.pl</t>
    <phoneticPr fontId="2"/>
  </si>
  <si>
    <t>Group of the European People's Party/Progressive Alliance of Socialists and Democrats</t>
    <phoneticPr fontId="2"/>
  </si>
  <si>
    <r>
      <t>2019</t>
    </r>
    <r>
      <rPr>
        <sz val="12"/>
        <rFont val="ＭＳ ゴシック"/>
        <family val="3"/>
        <charset val="128"/>
      </rPr>
      <t>年選挙（</t>
    </r>
    <r>
      <rPr>
        <sz val="12"/>
        <rFont val="Times New Roman"/>
        <family val="1"/>
      </rPr>
      <t>10</t>
    </r>
    <r>
      <rPr>
        <sz val="12"/>
        <rFont val="ＭＳ ゴシック"/>
        <family val="3"/>
        <charset val="128"/>
      </rPr>
      <t>月13日）</t>
    </r>
    <phoneticPr fontId="2"/>
  </si>
  <si>
    <t>Konfederacja Wolność i Niepodległość</t>
    <phoneticPr fontId="2"/>
  </si>
  <si>
    <t>Mniejszość Niemiecka</t>
  </si>
  <si>
    <t>KWiN</t>
    <phoneticPr fontId="2"/>
  </si>
  <si>
    <t>Confederation Liberty and Independence</t>
    <phoneticPr fontId="2"/>
  </si>
  <si>
    <r>
      <t>2019</t>
    </r>
    <r>
      <rPr>
        <sz val="10"/>
        <rFont val="ＭＳ Ｐゴシック"/>
        <family val="2"/>
        <charset val="128"/>
      </rPr>
      <t>年下院</t>
    </r>
    <rPh sb="0" eb="7">
      <t>ネン</t>
    </rPh>
    <phoneticPr fontId="2"/>
  </si>
  <si>
    <r>
      <t>2019</t>
    </r>
    <r>
      <rPr>
        <sz val="10"/>
        <rFont val="ＭＳ Ｐゴシック"/>
        <family val="2"/>
        <charset val="128"/>
      </rPr>
      <t>年上院</t>
    </r>
    <rPh sb="0" eb="7">
      <t>ネンジョウ</t>
    </rPh>
    <phoneticPr fontId="2"/>
  </si>
  <si>
    <t>AZER</t>
    <phoneticPr fontId="2"/>
  </si>
  <si>
    <t>Koalicja Bezpartyjni i Samorządowcy</t>
    <phoneticPr fontId="2"/>
  </si>
  <si>
    <t>Skutecni</t>
    <phoneticPr fontId="2"/>
  </si>
  <si>
    <t>Koalicja Obywatelska PO .N iPL Zieloni</t>
    <phoneticPr fontId="2"/>
  </si>
  <si>
    <t>Dz.U. 2019 poz. 1955</t>
    <phoneticPr fontId="2"/>
  </si>
  <si>
    <t>Dz.U. 2019 poz. 1956</t>
    <phoneticPr fontId="2"/>
  </si>
  <si>
    <t>MORAWIECKI, Mateusz</t>
    <phoneticPr fontId="2"/>
  </si>
  <si>
    <t>モラヴィエツキ</t>
    <phoneticPr fontId="2"/>
  </si>
  <si>
    <t>2016.11.16 ~2017.12.11</t>
    <phoneticPr fontId="2"/>
  </si>
  <si>
    <r>
      <rPr>
        <sz val="11"/>
        <rFont val="ＭＳ ゴシック"/>
        <family val="3"/>
        <charset val="128"/>
      </rPr>
      <t>第</t>
    </r>
    <r>
      <rPr>
        <sz val="11"/>
        <rFont val="Times New Roman"/>
        <family val="1"/>
      </rPr>
      <t>1</t>
    </r>
    <r>
      <rPr>
        <sz val="11"/>
        <rFont val="ＭＳ ゴシック"/>
        <family val="3"/>
        <charset val="128"/>
      </rPr>
      <t>回投票</t>
    </r>
    <r>
      <rPr>
        <sz val="11"/>
        <rFont val="Times New Roman"/>
        <family val="1"/>
      </rPr>
      <t>(2015</t>
    </r>
    <r>
      <rPr>
        <sz val="11"/>
        <rFont val="ＭＳ ゴシック"/>
        <family val="3"/>
        <charset val="128"/>
      </rPr>
      <t>年</t>
    </r>
    <r>
      <rPr>
        <sz val="11"/>
        <rFont val="Times New Roman"/>
        <family val="1"/>
      </rPr>
      <t>5</t>
    </r>
    <r>
      <rPr>
        <sz val="11"/>
        <rFont val="ＭＳ ゴシック"/>
        <family val="3"/>
        <charset val="128"/>
      </rPr>
      <t>月</t>
    </r>
    <r>
      <rPr>
        <sz val="11"/>
        <rFont val="Times New Roman"/>
        <family val="1"/>
      </rPr>
      <t>10</t>
    </r>
    <r>
      <rPr>
        <sz val="11"/>
        <rFont val="ＭＳ ゴシック"/>
        <family val="3"/>
        <charset val="128"/>
      </rPr>
      <t>日）　</t>
    </r>
    <phoneticPr fontId="2"/>
  </si>
  <si>
    <r>
      <t>2020</t>
    </r>
    <r>
      <rPr>
        <sz val="14"/>
        <rFont val="ＭＳ ゴシック"/>
        <family val="3"/>
        <charset val="128"/>
      </rPr>
      <t>年大統領選挙結果</t>
    </r>
    <phoneticPr fontId="2"/>
  </si>
  <si>
    <r>
      <rPr>
        <sz val="11"/>
        <rFont val="ＭＳ ゴシック"/>
        <family val="3"/>
        <charset val="128"/>
      </rPr>
      <t>第</t>
    </r>
    <r>
      <rPr>
        <sz val="11"/>
        <rFont val="Times New Roman"/>
        <family val="1"/>
      </rPr>
      <t>1</t>
    </r>
    <r>
      <rPr>
        <sz val="11"/>
        <rFont val="ＭＳ ゴシック"/>
        <family val="3"/>
        <charset val="128"/>
      </rPr>
      <t>回投票</t>
    </r>
    <r>
      <rPr>
        <sz val="11"/>
        <rFont val="Times New Roman"/>
        <family val="1"/>
      </rPr>
      <t>(2020</t>
    </r>
    <r>
      <rPr>
        <sz val="11"/>
        <rFont val="ＭＳ ゴシック"/>
        <family val="3"/>
        <charset val="128"/>
      </rPr>
      <t>年6月</t>
    </r>
    <r>
      <rPr>
        <sz val="11"/>
        <rFont val="Times New Roman"/>
        <family val="1"/>
      </rPr>
      <t>28</t>
    </r>
    <r>
      <rPr>
        <sz val="11"/>
        <rFont val="ＭＳ ゴシック"/>
        <family val="3"/>
        <charset val="128"/>
      </rPr>
      <t>日）　</t>
    </r>
    <phoneticPr fontId="2"/>
  </si>
  <si>
    <r>
      <rPr>
        <sz val="11"/>
        <rFont val="ＭＳ ゴシック"/>
        <family val="3"/>
        <charset val="128"/>
      </rPr>
      <t>第</t>
    </r>
    <r>
      <rPr>
        <sz val="11"/>
        <rFont val="Times New Roman"/>
        <family val="1"/>
      </rPr>
      <t>2</t>
    </r>
    <r>
      <rPr>
        <sz val="11"/>
        <rFont val="ＭＳ ゴシック"/>
        <family val="3"/>
        <charset val="128"/>
      </rPr>
      <t>回投票（</t>
    </r>
    <r>
      <rPr>
        <sz val="11"/>
        <rFont val="Times New Roman"/>
        <family val="1"/>
      </rPr>
      <t>2020</t>
    </r>
    <r>
      <rPr>
        <sz val="11"/>
        <rFont val="ＭＳ ゴシック"/>
        <family val="3"/>
        <charset val="128"/>
      </rPr>
      <t>年7月12日）</t>
    </r>
    <phoneticPr fontId="2"/>
  </si>
  <si>
    <t>2020年大統領第1回</t>
    <rPh sb="0" eb="1">
      <t>ネn</t>
    </rPh>
    <phoneticPr fontId="2"/>
  </si>
  <si>
    <t>2020年大統領第2回</t>
    <rPh sb="0" eb="4">
      <t>2020ネn</t>
    </rPh>
    <phoneticPr fontId="2"/>
  </si>
  <si>
    <t>Krzysztof Bosak</t>
    <phoneticPr fontId="2"/>
  </si>
  <si>
    <t>Ruch Narodowy</t>
    <phoneticPr fontId="2"/>
  </si>
  <si>
    <t>Szyman Franciszek Hołwnia</t>
    <phoneticPr fontId="2"/>
  </si>
  <si>
    <t>Władisław Marcin Kosiniak-Kamysz</t>
    <phoneticPr fontId="2"/>
  </si>
  <si>
    <t>Robert Biedroń</t>
    <phoneticPr fontId="2"/>
  </si>
  <si>
    <t>Stanisław Józef Żółtek</t>
    <phoneticPr fontId="2"/>
  </si>
  <si>
    <t>Marek Jakubiak</t>
    <phoneticPr fontId="2"/>
  </si>
  <si>
    <t>Paweł Jan Tanajno</t>
    <phoneticPr fontId="2"/>
  </si>
  <si>
    <t>Włodzimierz Waldemar Witkowski</t>
    <phoneticPr fontId="2"/>
  </si>
  <si>
    <t>Mrosław Mariusz Piotrowski</t>
    <phoneticPr fontId="2"/>
  </si>
  <si>
    <r>
      <rPr>
        <sz val="11"/>
        <rFont val="ＭＳ Ｐゴシック"/>
        <family val="2"/>
        <charset val="128"/>
      </rPr>
      <t>無所属</t>
    </r>
    <rPh sb="0" eb="3">
      <t>ムショゾク</t>
    </rPh>
    <phoneticPr fontId="2"/>
  </si>
  <si>
    <r>
      <rPr>
        <sz val="11"/>
        <rFont val="ＭＳ Ｐゴシック"/>
        <family val="2"/>
        <charset val="128"/>
      </rPr>
      <t>無所属</t>
    </r>
    <rPh sb="0" eb="1">
      <t>ムショゾk</t>
    </rPh>
    <phoneticPr fontId="2"/>
  </si>
  <si>
    <r>
      <rPr>
        <sz val="11"/>
        <rFont val="ＭＳ Ｐゴシック"/>
        <family val="2"/>
        <charset val="128"/>
      </rPr>
      <t>無所属</t>
    </r>
    <phoneticPr fontId="2"/>
  </si>
  <si>
    <t>Dziennik Ustaw 2020, poz. 1163</t>
    <phoneticPr fontId="2"/>
  </si>
  <si>
    <t>Rafał kazimierz Trzaskowski</t>
    <phoneticPr fontId="2"/>
  </si>
  <si>
    <t>Dziennik Ustaw 2020, poz. 1238</t>
    <phoneticPr fontId="2"/>
  </si>
  <si>
    <t>郵便投票数(内数）</t>
    <rPh sb="0" eb="5">
      <t>ユウビントウヒョウスウ</t>
    </rPh>
    <phoneticPr fontId="2"/>
  </si>
  <si>
    <t>郵便投票数（内数）</t>
    <rPh sb="0" eb="4">
      <t>ユウビントウヒョウ</t>
    </rPh>
    <rPh sb="4" eb="5">
      <t>スウ</t>
    </rPh>
    <phoneticPr fontId="2"/>
  </si>
  <si>
    <r>
      <t>2023</t>
    </r>
    <r>
      <rPr>
        <sz val="12"/>
        <rFont val="ＭＳ ゴシック"/>
        <family val="3"/>
        <charset val="128"/>
      </rPr>
      <t>年選挙（</t>
    </r>
    <r>
      <rPr>
        <sz val="12"/>
        <rFont val="Times New Roman"/>
        <family val="1"/>
      </rPr>
      <t>10</t>
    </r>
    <r>
      <rPr>
        <sz val="12"/>
        <rFont val="ＭＳ ゴシック"/>
        <family val="3"/>
        <charset val="128"/>
      </rPr>
      <t>月15日）</t>
    </r>
    <phoneticPr fontId="2"/>
  </si>
  <si>
    <t>Trzecia Droga</t>
    <phoneticPr fontId="2"/>
  </si>
  <si>
    <t>Nowa Lewicz</t>
    <phoneticPr fontId="2"/>
  </si>
  <si>
    <t>Bezparttyjni Samorządowcy</t>
  </si>
  <si>
    <t>Bezparttyjni Samorządowcy</t>
    <phoneticPr fontId="2"/>
  </si>
  <si>
    <t>Polska Jest Jedna</t>
    <phoneticPr fontId="2"/>
  </si>
  <si>
    <t>Ruchu Dorobytu I Poloju</t>
    <phoneticPr fontId="2"/>
  </si>
  <si>
    <t>Normalny Kraj</t>
    <phoneticPr fontId="2"/>
  </si>
  <si>
    <t>Antypartia</t>
    <phoneticPr fontId="2"/>
  </si>
  <si>
    <t>Ruch Naprawy Polski</t>
    <phoneticPr fontId="2"/>
  </si>
  <si>
    <t>Prawo i Sprawiedliwość</t>
    <phoneticPr fontId="2"/>
  </si>
  <si>
    <t>Koalicja owywatelska</t>
    <phoneticPr fontId="2"/>
  </si>
  <si>
    <t>Nowa Lewica</t>
    <phoneticPr fontId="2"/>
  </si>
  <si>
    <t>シドゥウオ</t>
    <phoneticPr fontId="2"/>
  </si>
  <si>
    <t>TUSK, Donald</t>
  </si>
  <si>
    <r>
      <rPr>
        <sz val="10"/>
        <rFont val="ＭＳ Ｐゴシック"/>
        <family val="2"/>
        <charset val="128"/>
      </rPr>
      <t>トゥスク</t>
    </r>
    <phoneticPr fontId="2"/>
  </si>
  <si>
    <r>
      <t>2017.12.11</t>
    </r>
    <r>
      <rPr>
        <sz val="10"/>
        <rFont val="ＭＳ Ｐゴシック"/>
        <family val="2"/>
        <charset val="128"/>
      </rPr>
      <t>〜</t>
    </r>
    <r>
      <rPr>
        <sz val="10"/>
        <rFont val="Times New Roman"/>
        <family val="1"/>
      </rPr>
      <t>2023.12.13</t>
    </r>
    <phoneticPr fontId="2"/>
  </si>
  <si>
    <r>
      <t>2023.12.13</t>
    </r>
    <r>
      <rPr>
        <sz val="10"/>
        <rFont val="MS Mincho"/>
        <family val="1"/>
        <charset val="128"/>
      </rPr>
      <t>〜</t>
    </r>
    <phoneticPr fontId="2"/>
  </si>
  <si>
    <r>
      <rPr>
        <u/>
        <sz val="10"/>
        <rFont val="Times New Roman"/>
        <family val="1"/>
      </rPr>
      <t>KO</t>
    </r>
    <r>
      <rPr>
        <sz val="10"/>
        <rFont val="Times New Roman"/>
        <family val="1"/>
      </rPr>
      <t xml:space="preserve"> , TD, NL</t>
    </r>
    <phoneticPr fontId="2"/>
  </si>
  <si>
    <t>PiS党首カチィンスキの意向で首相が交代、2019年選挙後も引き続き政権を担当</t>
    <rPh sb="0" eb="1">
      <t>ト</t>
    </rPh>
    <phoneticPr fontId="2"/>
  </si>
  <si>
    <t>NL</t>
    <phoneticPr fontId="2"/>
  </si>
  <si>
    <t>TD</t>
    <phoneticPr fontId="2"/>
  </si>
  <si>
    <t>Trzecia Droga Polska 2050 Szymona Hołowni – Polskie Stronnictwo Ludowe</t>
  </si>
  <si>
    <t>Third Way</t>
    <phoneticPr fontId="2"/>
  </si>
  <si>
    <t>European People's Party and Renew</t>
    <phoneticPr fontId="2"/>
  </si>
  <si>
    <t>New Left</t>
    <phoneticPr fontId="2"/>
  </si>
  <si>
    <t>Party of European Socialists</t>
    <phoneticPr fontId="2"/>
  </si>
  <si>
    <t>https://lewica.org.pl</t>
    <phoneticPr fontId="2"/>
  </si>
  <si>
    <r>
      <t>1993</t>
    </r>
    <r>
      <rPr>
        <sz val="9"/>
        <rFont val="ＭＳ Ｐゴシック"/>
        <family val="2"/>
        <charset val="128"/>
      </rPr>
      <t>年以降の下院選挙で議席を獲得しているか、</t>
    </r>
    <r>
      <rPr>
        <sz val="9"/>
        <rFont val="Times New Roman"/>
        <family val="1"/>
      </rPr>
      <t>2</t>
    </r>
    <r>
      <rPr>
        <sz val="9"/>
        <rFont val="ＭＳ Ｐゴシック"/>
        <family val="2"/>
        <charset val="128"/>
      </rPr>
      <t>回以上の選挙で</t>
    </r>
    <r>
      <rPr>
        <sz val="9"/>
        <rFont val="Times New Roman"/>
        <family val="1"/>
      </rPr>
      <t>2</t>
    </r>
    <r>
      <rPr>
        <sz val="9"/>
        <rFont val="ＭＳ Ｐゴシック"/>
        <family val="2"/>
        <charset val="128"/>
      </rPr>
      <t>％以上の得票を獲得している政党を対象</t>
    </r>
    <phoneticPr fontId="2"/>
  </si>
  <si>
    <r>
      <rPr>
        <sz val="10"/>
        <rFont val="ＭＳ Ｐゴシック"/>
        <family val="2"/>
        <charset val="128"/>
      </rPr>
      <t>略称</t>
    </r>
  </si>
  <si>
    <r>
      <rPr>
        <sz val="10"/>
        <rFont val="ＭＳ Ｐゴシック"/>
        <family val="2"/>
        <charset val="128"/>
      </rPr>
      <t>種別</t>
    </r>
    <phoneticPr fontId="2"/>
  </si>
  <si>
    <r>
      <rPr>
        <sz val="10"/>
        <rFont val="ＭＳ Ｐゴシック"/>
        <family val="2"/>
        <charset val="128"/>
      </rPr>
      <t>組織の種別</t>
    </r>
    <phoneticPr fontId="2"/>
  </si>
  <si>
    <r>
      <rPr>
        <sz val="10"/>
        <rFont val="ＭＳ Ｐゴシック"/>
        <family val="2"/>
        <charset val="128"/>
      </rPr>
      <t>政党名称
（ポーランド語）</t>
    </r>
    <phoneticPr fontId="2"/>
  </si>
  <si>
    <r>
      <rPr>
        <sz val="10"/>
        <rFont val="ＭＳ Ｐゴシック"/>
        <family val="2"/>
        <charset val="128"/>
      </rPr>
      <t>政党名称
（日本語）</t>
    </r>
    <phoneticPr fontId="2"/>
  </si>
  <si>
    <r>
      <rPr>
        <sz val="10"/>
        <rFont val="ＭＳ Ｐゴシック"/>
        <family val="2"/>
        <charset val="128"/>
      </rPr>
      <t>政党名称
（英語）</t>
    </r>
    <phoneticPr fontId="2"/>
  </si>
  <si>
    <r>
      <rPr>
        <sz val="10"/>
        <rFont val="ＭＳ Ｐゴシック"/>
        <family val="2"/>
        <charset val="128"/>
      </rPr>
      <t>欧州議会での所属会派</t>
    </r>
    <rPh sb="0" eb="4">
      <t>オウシュウギカイ</t>
    </rPh>
    <rPh sb="6" eb="8">
      <t>ショゾク</t>
    </rPh>
    <rPh sb="8" eb="10">
      <t>カイハ</t>
    </rPh>
    <phoneticPr fontId="2"/>
  </si>
  <si>
    <r>
      <rPr>
        <sz val="10"/>
        <rFont val="ＭＳ Ｐゴシック"/>
        <family val="2"/>
        <charset val="128"/>
      </rPr>
      <t>ホームページアドレス</t>
    </r>
  </si>
  <si>
    <r>
      <rPr>
        <sz val="10"/>
        <rFont val="ＭＳ Ｐゴシック"/>
        <family val="2"/>
        <charset val="128"/>
      </rPr>
      <t>結成年</t>
    </r>
  </si>
  <si>
    <r>
      <rPr>
        <sz val="10"/>
        <rFont val="ＭＳ Ｐゴシック"/>
        <family val="2"/>
        <charset val="128"/>
      </rPr>
      <t>主要な変遷（議員の会派変更は頻繁に生じるため、新党設立に至るなど主なものを記すにとどめる）</t>
    </r>
  </si>
  <si>
    <r>
      <rPr>
        <sz val="10"/>
        <rFont val="ＭＳ Ｐゴシック"/>
        <family val="2"/>
        <charset val="128"/>
      </rPr>
      <t>設立経緯</t>
    </r>
    <rPh sb="0" eb="4">
      <t>セt</t>
    </rPh>
    <phoneticPr fontId="2"/>
  </si>
  <si>
    <r>
      <rPr>
        <sz val="10"/>
        <rFont val="ＭＳ Ｐゴシック"/>
        <family val="2"/>
        <charset val="128"/>
      </rPr>
      <t>分離政党</t>
    </r>
    <rPh sb="0" eb="4">
      <t>ブンr</t>
    </rPh>
    <phoneticPr fontId="2"/>
  </si>
  <si>
    <r>
      <rPr>
        <sz val="10"/>
        <rFont val="ＭＳ Ｐゴシック"/>
        <family val="2"/>
        <charset val="128"/>
      </rPr>
      <t>その他の付記事項</t>
    </r>
    <rPh sb="2" eb="8">
      <t>t</t>
    </rPh>
    <phoneticPr fontId="2"/>
  </si>
  <si>
    <r>
      <rPr>
        <sz val="10"/>
        <rFont val="ＭＳ Ｐゴシック"/>
        <family val="2"/>
        <charset val="128"/>
      </rPr>
      <t>改革支援無党派ブロック−ポーランドのためのブロック</t>
    </r>
  </si>
  <si>
    <r>
      <rPr>
        <sz val="10"/>
        <rFont val="ＭＳ Ｐゴシック"/>
        <family val="2"/>
        <charset val="128"/>
      </rPr>
      <t>政党連合</t>
    </r>
    <phoneticPr fontId="2"/>
  </si>
  <si>
    <r>
      <rPr>
        <sz val="10"/>
        <rFont val="ＭＳ Ｐゴシック"/>
        <family val="2"/>
        <charset val="128"/>
      </rPr>
      <t>ヨーロッパ連合</t>
    </r>
    <phoneticPr fontId="2"/>
  </si>
  <si>
    <r>
      <rPr>
        <sz val="10"/>
        <rFont val="ＭＳ Ｐゴシック"/>
        <family val="2"/>
        <charset val="128"/>
      </rPr>
      <t>ブゼク、コパチら元首相・外相などの呼びかけにより、親欧州路線をとる主要政党が欧州議会選挙のために形成した政党連合</t>
    </r>
    <rPh sb="0" eb="1">
      <t>モt</t>
    </rPh>
    <rPh sb="13" eb="14">
      <t>ソウ</t>
    </rPh>
    <phoneticPr fontId="2"/>
  </si>
  <si>
    <r>
      <t>*2001</t>
    </r>
    <r>
      <rPr>
        <sz val="10"/>
        <rFont val="ＭＳ Ｐゴシック"/>
        <family val="2"/>
        <charset val="128"/>
      </rPr>
      <t>年選挙は</t>
    </r>
    <r>
      <rPr>
        <sz val="10"/>
        <rFont val="Times New Roman"/>
        <family val="1"/>
      </rPr>
      <t>SLD-UP</t>
    </r>
    <r>
      <rPr>
        <sz val="10"/>
        <rFont val="ＭＳ Ｐゴシック"/>
        <family val="2"/>
        <charset val="128"/>
      </rPr>
      <t xml:space="preserve">選挙連合に参加
</t>
    </r>
    <r>
      <rPr>
        <sz val="10"/>
        <rFont val="Times New Roman"/>
        <family val="1"/>
      </rPr>
      <t>**2004</t>
    </r>
    <r>
      <rPr>
        <sz val="10"/>
        <rFont val="ＭＳ Ｐゴシック"/>
        <family val="2"/>
        <charset val="128"/>
      </rPr>
      <t>年欧州議会選挙は人民民主党</t>
    </r>
    <r>
      <rPr>
        <sz val="10"/>
        <rFont val="Times New Roman"/>
        <family val="1"/>
      </rPr>
      <t>(PLD)</t>
    </r>
    <r>
      <rPr>
        <sz val="10"/>
        <rFont val="ＭＳ Ｐゴシック"/>
        <family val="2"/>
        <charset val="128"/>
      </rPr>
      <t>と選挙連合</t>
    </r>
    <r>
      <rPr>
        <sz val="10"/>
        <rFont val="Times New Roman"/>
        <family val="1"/>
      </rPr>
      <t>(KPEiR-PLD)</t>
    </r>
    <r>
      <rPr>
        <sz val="10"/>
        <rFont val="ＭＳ Ｐゴシック"/>
        <family val="2"/>
        <charset val="128"/>
      </rPr>
      <t>を組織して参加</t>
    </r>
    <phoneticPr fontId="2"/>
  </si>
  <si>
    <r>
      <rPr>
        <sz val="10"/>
        <rFont val="ＭＳ Ｐゴシック"/>
        <family val="2"/>
        <charset val="128"/>
      </rPr>
      <t>全国年金者党−人民党</t>
    </r>
  </si>
  <si>
    <r>
      <t>*2015</t>
    </r>
    <r>
      <rPr>
        <sz val="10"/>
        <rFont val="ＭＳ Ｐゴシック"/>
        <family val="2"/>
        <charset val="128"/>
      </rPr>
      <t>年選挙では</t>
    </r>
    <r>
      <rPr>
        <sz val="10"/>
        <rFont val="Times New Roman"/>
        <family val="1"/>
      </rPr>
      <t>Kukis'15</t>
    </r>
    <r>
      <rPr>
        <sz val="10"/>
        <rFont val="ＭＳ Ｐゴシック"/>
        <family val="2"/>
        <charset val="128"/>
      </rPr>
      <t>に参加し</t>
    </r>
    <r>
      <rPr>
        <sz val="10"/>
        <rFont val="Times New Roman"/>
        <family val="1"/>
      </rPr>
      <t>1</t>
    </r>
    <r>
      <rPr>
        <sz val="10"/>
        <rFont val="ＭＳ Ｐゴシック"/>
        <family val="2"/>
        <charset val="128"/>
      </rPr>
      <t>議席を獲得</t>
    </r>
    <rPh sb="0" eb="1">
      <t>ネn</t>
    </rPh>
    <phoneticPr fontId="2"/>
  </si>
  <si>
    <r>
      <rPr>
        <sz val="10"/>
        <rFont val="ＭＳ Ｐゴシック"/>
        <family val="2"/>
        <charset val="128"/>
      </rPr>
      <t>政治運動</t>
    </r>
    <rPh sb="0" eb="4">
      <t>セイj</t>
    </rPh>
    <phoneticPr fontId="2"/>
  </si>
  <si>
    <r>
      <rPr>
        <sz val="10"/>
        <rFont val="ＭＳ Ｐゴシック"/>
        <family val="2"/>
        <charset val="128"/>
      </rPr>
      <t>自由独立連盟</t>
    </r>
    <phoneticPr fontId="2"/>
  </si>
  <si>
    <r>
      <t>2019</t>
    </r>
    <r>
      <rPr>
        <sz val="10"/>
        <rFont val="ＭＳ Ｐゴシック"/>
        <family val="2"/>
        <charset val="128"/>
      </rPr>
      <t>年の欧州議会選挙に参加するために、</t>
    </r>
    <r>
      <rPr>
        <sz val="10"/>
        <rFont val="Times New Roman"/>
        <family val="1"/>
      </rPr>
      <t>KORWiN</t>
    </r>
    <r>
      <rPr>
        <sz val="10"/>
        <rFont val="ＭＳ Ｐゴシック"/>
        <family val="2"/>
        <charset val="128"/>
      </rPr>
      <t>と国民運動が形成した政党</t>
    </r>
    <rPh sb="0" eb="6">
      <t>2019ネn</t>
    </rPh>
    <phoneticPr fontId="2"/>
  </si>
  <si>
    <r>
      <rPr>
        <sz val="10"/>
        <rFont val="ＭＳ Ｐゴシック"/>
        <family val="2"/>
        <charset val="128"/>
      </rPr>
      <t>政</t>
    </r>
    <rPh sb="0" eb="1">
      <t xml:space="preserve">セイジ </t>
    </rPh>
    <phoneticPr fontId="2"/>
  </si>
  <si>
    <r>
      <rPr>
        <sz val="10"/>
        <rFont val="ＭＳ Ｐゴシック"/>
        <family val="2"/>
        <charset val="128"/>
      </rPr>
      <t>政党</t>
    </r>
    <rPh sb="0" eb="2">
      <t xml:space="preserve">セイトウ </t>
    </rPh>
    <phoneticPr fontId="2"/>
  </si>
  <si>
    <r>
      <rPr>
        <sz val="10"/>
        <rFont val="ＭＳ Ｐゴシック"/>
        <family val="2"/>
        <charset val="128"/>
      </rPr>
      <t>新しい左派</t>
    </r>
    <rPh sb="0" eb="3">
      <t xml:space="preserve">アタラシイサハ </t>
    </rPh>
    <rPh sb="3" eb="5">
      <t xml:space="preserve">サハ </t>
    </rPh>
    <phoneticPr fontId="2"/>
  </si>
  <si>
    <r>
      <t>*1993</t>
    </r>
    <r>
      <rPr>
        <sz val="10"/>
        <rFont val="ＭＳ Ｐゴシック"/>
        <family val="2"/>
        <charset val="128"/>
      </rPr>
      <t>年および</t>
    </r>
    <r>
      <rPr>
        <sz val="10"/>
        <rFont val="Times New Roman"/>
        <family val="1"/>
      </rPr>
      <t>97</t>
    </r>
    <r>
      <rPr>
        <sz val="10"/>
        <rFont val="ＭＳ Ｐゴシック"/>
        <family val="2"/>
        <charset val="128"/>
      </rPr>
      <t>年の選挙では、</t>
    </r>
    <r>
      <rPr>
        <sz val="10"/>
        <rFont val="Times New Roman"/>
        <family val="1"/>
      </rPr>
      <t>MNŚO</t>
    </r>
    <r>
      <rPr>
        <sz val="10"/>
        <rFont val="ＭＳ Ｐゴシック"/>
        <family val="2"/>
        <charset val="128"/>
      </rPr>
      <t xml:space="preserve">の名称で選挙に参加
</t>
    </r>
    <r>
      <rPr>
        <sz val="10"/>
        <rFont val="Times New Roman"/>
        <family val="1"/>
      </rPr>
      <t>**2001</t>
    </r>
    <r>
      <rPr>
        <sz val="10"/>
        <rFont val="ＭＳ Ｐゴシック"/>
        <family val="2"/>
        <charset val="128"/>
      </rPr>
      <t>年選挙では公式略称が「</t>
    </r>
    <r>
      <rPr>
        <sz val="10"/>
        <rFont val="Times New Roman"/>
        <family val="1"/>
      </rPr>
      <t>MnN</t>
    </r>
    <r>
      <rPr>
        <sz val="10"/>
        <rFont val="ＭＳ Ｐゴシック"/>
        <family val="2"/>
        <charset val="128"/>
      </rPr>
      <t>」</t>
    </r>
    <rPh sb="5" eb="6">
      <t>ネン</t>
    </rPh>
    <phoneticPr fontId="2"/>
  </si>
  <si>
    <r>
      <t>*</t>
    </r>
    <r>
      <rPr>
        <sz val="10"/>
        <rFont val="ＭＳ Ｐゴシック"/>
        <family val="2"/>
        <charset val="128"/>
      </rPr>
      <t>創設者のペトルは</t>
    </r>
    <r>
      <rPr>
        <sz val="10"/>
        <rFont val="Times New Roman"/>
        <family val="1"/>
      </rPr>
      <t>2018</t>
    </r>
    <r>
      <rPr>
        <sz val="10"/>
        <rFont val="ＭＳ Ｐゴシック"/>
        <family val="2"/>
        <charset val="128"/>
      </rPr>
      <t>年に離党</t>
    </r>
    <rPh sb="0" eb="1">
      <t>ソウセt</t>
    </rPh>
    <phoneticPr fontId="2"/>
  </si>
  <si>
    <r>
      <t>*1991</t>
    </r>
    <r>
      <rPr>
        <sz val="10"/>
        <rFont val="ＭＳ Ｐゴシック"/>
        <family val="2"/>
        <charset val="128"/>
      </rPr>
      <t>年選挙は選挙連合「市民中央同盟</t>
    </r>
    <r>
      <rPr>
        <sz val="10"/>
        <rFont val="Times New Roman"/>
        <family val="1"/>
      </rPr>
      <t>(POC)</t>
    </r>
    <r>
      <rPr>
        <sz val="10"/>
        <rFont val="ＭＳ Ｐゴシック"/>
        <family val="2"/>
        <charset val="128"/>
      </rPr>
      <t xml:space="preserve">」を結成して参加
</t>
    </r>
    <r>
      <rPr>
        <sz val="10"/>
        <rFont val="Times New Roman"/>
        <family val="1"/>
      </rPr>
      <t>**1997</t>
    </r>
    <r>
      <rPr>
        <sz val="10"/>
        <rFont val="ＭＳ Ｐゴシック"/>
        <family val="2"/>
        <charset val="128"/>
      </rPr>
      <t>年選挙では連帯選挙行動（</t>
    </r>
    <r>
      <rPr>
        <sz val="10"/>
        <rFont val="Times New Roman"/>
        <family val="1"/>
      </rPr>
      <t>AWS)</t>
    </r>
    <r>
      <rPr>
        <sz val="10"/>
        <rFont val="ＭＳ Ｐゴシック"/>
        <family val="2"/>
        <charset val="128"/>
      </rPr>
      <t>に参加</t>
    </r>
    <phoneticPr fontId="2"/>
  </si>
  <si>
    <r>
      <t>2016</t>
    </r>
    <r>
      <rPr>
        <sz val="10"/>
        <rFont val="ＭＳ Ｐゴシック"/>
        <family val="2"/>
        <charset val="128"/>
      </rPr>
      <t>年</t>
    </r>
    <r>
      <rPr>
        <sz val="10"/>
        <rFont val="Times New Roman"/>
        <family val="1"/>
      </rPr>
      <t>12</t>
    </r>
    <r>
      <rPr>
        <sz val="10"/>
        <rFont val="ＭＳ Ｐゴシック"/>
        <family val="2"/>
        <charset val="128"/>
      </rPr>
      <t>月に解党し、新党の欧州民主連合</t>
    </r>
    <r>
      <rPr>
        <sz val="10"/>
        <rFont val="Times New Roman"/>
        <family val="1"/>
      </rPr>
      <t>(UED)</t>
    </r>
    <r>
      <rPr>
        <sz val="10"/>
        <rFont val="ＭＳ Ｐゴシック"/>
        <family val="2"/>
        <charset val="128"/>
      </rPr>
      <t>に移行</t>
    </r>
    <rPh sb="0" eb="2">
      <t>カイト</t>
    </rPh>
    <phoneticPr fontId="2"/>
  </si>
  <si>
    <r>
      <t>*2007</t>
    </r>
    <r>
      <rPr>
        <sz val="10"/>
        <rFont val="ＭＳ Ｐゴシック"/>
        <family val="2"/>
        <charset val="128"/>
      </rPr>
      <t>年選挙は民主左派同盟</t>
    </r>
    <r>
      <rPr>
        <sz val="10"/>
        <rFont val="Times New Roman"/>
        <family val="1"/>
      </rPr>
      <t>(SLD)</t>
    </r>
    <r>
      <rPr>
        <sz val="10"/>
        <rFont val="ＭＳ Ｐゴシック"/>
        <family val="2"/>
        <charset val="128"/>
      </rPr>
      <t>、労働連合</t>
    </r>
    <r>
      <rPr>
        <sz val="10"/>
        <rFont val="Times New Roman"/>
        <family val="1"/>
      </rPr>
      <t>(UP)</t>
    </r>
    <r>
      <rPr>
        <sz val="10"/>
        <rFont val="ＭＳ Ｐゴシック"/>
        <family val="2"/>
        <charset val="128"/>
      </rPr>
      <t>、ポーランド社会民主主義（</t>
    </r>
    <r>
      <rPr>
        <sz val="10"/>
        <rFont val="Times New Roman"/>
        <family val="1"/>
      </rPr>
      <t>SDPL)</t>
    </r>
    <r>
      <rPr>
        <sz val="10"/>
        <rFont val="ＭＳ Ｐゴシック"/>
        <family val="2"/>
        <charset val="128"/>
      </rPr>
      <t>とともに選挙連合「左派と民主主義</t>
    </r>
    <r>
      <rPr>
        <sz val="10"/>
        <rFont val="Times New Roman"/>
        <family val="1"/>
      </rPr>
      <t>(LiD)</t>
    </r>
    <r>
      <rPr>
        <sz val="10"/>
        <rFont val="ＭＳ Ｐゴシック"/>
        <family val="2"/>
        <charset val="128"/>
      </rPr>
      <t xml:space="preserve">」に参加
</t>
    </r>
    <r>
      <rPr>
        <sz val="10"/>
        <rFont val="Times New Roman"/>
        <family val="1"/>
      </rPr>
      <t>**2009</t>
    </r>
    <r>
      <rPr>
        <sz val="10"/>
        <rFont val="ＭＳ Ｐゴシック"/>
        <family val="2"/>
        <charset val="128"/>
      </rPr>
      <t>年央州議会選挙は、ポーランド社会民主主義（</t>
    </r>
    <r>
      <rPr>
        <sz val="10"/>
        <rFont val="Times New Roman"/>
        <family val="1"/>
      </rPr>
      <t>SDPL)</t>
    </r>
    <r>
      <rPr>
        <sz val="10"/>
        <rFont val="ＭＳ Ｐゴシック"/>
        <family val="2"/>
        <charset val="128"/>
      </rPr>
      <t>、緑</t>
    </r>
    <r>
      <rPr>
        <sz val="10"/>
        <rFont val="Times New Roman"/>
        <family val="1"/>
      </rPr>
      <t>2004</t>
    </r>
    <r>
      <rPr>
        <sz val="10"/>
        <rFont val="ＭＳ Ｐゴシック"/>
        <family val="2"/>
        <charset val="128"/>
      </rPr>
      <t>（</t>
    </r>
    <r>
      <rPr>
        <sz val="10"/>
        <rFont val="Times New Roman"/>
        <family val="1"/>
      </rPr>
      <t>Zieloni 2004)</t>
    </r>
    <r>
      <rPr>
        <sz val="10"/>
        <rFont val="ＭＳ Ｐゴシック"/>
        <family val="2"/>
        <charset val="128"/>
      </rPr>
      <t>とともに、政党連合「中道左派の未来のための連盟</t>
    </r>
    <r>
      <rPr>
        <sz val="10"/>
        <rFont val="Times New Roman"/>
        <family val="1"/>
      </rPr>
      <t>(Porozumienie dla Przyszłości-CentroLewicz)</t>
    </r>
    <r>
      <rPr>
        <sz val="10"/>
        <rFont val="ＭＳ Ｐゴシック"/>
        <family val="2"/>
        <charset val="128"/>
      </rPr>
      <t xml:space="preserve">に参加
</t>
    </r>
    <r>
      <rPr>
        <sz val="10"/>
        <rFont val="Times New Roman"/>
        <family val="1"/>
      </rPr>
      <t>***2014</t>
    </r>
    <r>
      <rPr>
        <sz val="10"/>
        <rFont val="ＭＳ Ｐゴシック"/>
        <family val="2"/>
        <charset val="128"/>
      </rPr>
      <t>年の欧州議会選挙では君の運動</t>
    </r>
    <r>
      <rPr>
        <sz val="10"/>
        <rFont val="Times New Roman"/>
        <family val="1"/>
      </rPr>
      <t>(TR)</t>
    </r>
    <r>
      <rPr>
        <sz val="10"/>
        <rFont val="ＭＳ Ｐゴシック"/>
        <family val="2"/>
        <charset val="128"/>
      </rPr>
      <t>が主導する「ヨーロッパプラス社会運動</t>
    </r>
    <r>
      <rPr>
        <sz val="10"/>
        <rFont val="Times New Roman"/>
        <family val="1"/>
      </rPr>
      <t>(Ruch Społeczny Europa Plus)</t>
    </r>
    <r>
      <rPr>
        <sz val="10"/>
        <rFont val="ＭＳ Ｐゴシック"/>
        <family val="2"/>
        <charset val="128"/>
      </rPr>
      <t>」に参加</t>
    </r>
    <rPh sb="79" eb="86">
      <t>ネンオウシュウギカイセンキョ</t>
    </rPh>
    <rPh sb="93" eb="99">
      <t>シャカイミンシュシュギ</t>
    </rPh>
    <rPh sb="106" eb="107">
      <t>ミドリ</t>
    </rPh>
    <rPh sb="130" eb="134">
      <t>セイトウレンゴウ</t>
    </rPh>
    <rPh sb="135" eb="139">
      <t>チュウドウサハ</t>
    </rPh>
    <rPh sb="140" eb="142">
      <t>ミライ</t>
    </rPh>
    <rPh sb="146" eb="148">
      <t>レンメイ</t>
    </rPh>
    <rPh sb="192" eb="194">
      <t>サンカ</t>
    </rPh>
    <rPh sb="202" eb="212">
      <t>ネン</t>
    </rPh>
    <rPh sb="212" eb="216">
      <t>キm</t>
    </rPh>
    <rPh sb="221" eb="225">
      <t>sy</t>
    </rPh>
    <phoneticPr fontId="2"/>
  </si>
  <si>
    <r>
      <t>*2007</t>
    </r>
    <r>
      <rPr>
        <sz val="10"/>
        <rFont val="ＭＳ Ｐゴシック"/>
        <family val="2"/>
        <charset val="128"/>
      </rPr>
      <t>年選挙は民主左派同盟</t>
    </r>
    <r>
      <rPr>
        <sz val="10"/>
        <rFont val="Times New Roman"/>
        <family val="1"/>
      </rPr>
      <t>(SLD)</t>
    </r>
    <r>
      <rPr>
        <sz val="10"/>
        <rFont val="ＭＳ Ｐゴシック"/>
        <family val="2"/>
        <charset val="128"/>
      </rPr>
      <t>、労働連合</t>
    </r>
    <r>
      <rPr>
        <sz val="10"/>
        <rFont val="Times New Roman"/>
        <family val="1"/>
      </rPr>
      <t>(UP)</t>
    </r>
    <r>
      <rPr>
        <sz val="10"/>
        <rFont val="ＭＳ Ｐゴシック"/>
        <family val="2"/>
        <charset val="128"/>
      </rPr>
      <t>、民主党</t>
    </r>
    <r>
      <rPr>
        <sz val="10"/>
        <rFont val="Times New Roman"/>
        <family val="1"/>
      </rPr>
      <t>(PD-demokraci.pl)</t>
    </r>
    <r>
      <rPr>
        <sz val="10"/>
        <rFont val="ＭＳ Ｐゴシック"/>
        <family val="2"/>
        <charset val="128"/>
      </rPr>
      <t>とともに選挙連合「左派と民主主義</t>
    </r>
    <r>
      <rPr>
        <sz val="10"/>
        <rFont val="Times New Roman"/>
        <family val="1"/>
      </rPr>
      <t>(LiD)</t>
    </r>
    <r>
      <rPr>
        <sz val="10"/>
        <rFont val="ＭＳ Ｐゴシック"/>
        <family val="2"/>
        <charset val="128"/>
      </rPr>
      <t xml:space="preserve">」に参加
</t>
    </r>
    <r>
      <rPr>
        <sz val="10"/>
        <rFont val="Times New Roman"/>
        <family val="1"/>
      </rPr>
      <t>**2009</t>
    </r>
    <r>
      <rPr>
        <sz val="10"/>
        <rFont val="ＭＳ Ｐゴシック"/>
        <family val="2"/>
        <charset val="128"/>
      </rPr>
      <t>年央州議会選挙は、民主党</t>
    </r>
    <r>
      <rPr>
        <sz val="10"/>
        <rFont val="Times New Roman"/>
        <family val="1"/>
      </rPr>
      <t>(PD)</t>
    </r>
    <r>
      <rPr>
        <sz val="10"/>
        <rFont val="ＭＳ Ｐゴシック"/>
        <family val="2"/>
        <charset val="128"/>
      </rPr>
      <t>、緑</t>
    </r>
    <r>
      <rPr>
        <sz val="10"/>
        <rFont val="Times New Roman"/>
        <family val="1"/>
      </rPr>
      <t>2004</t>
    </r>
    <r>
      <rPr>
        <sz val="10"/>
        <rFont val="ＭＳ Ｐゴシック"/>
        <family val="2"/>
        <charset val="128"/>
      </rPr>
      <t>（</t>
    </r>
    <r>
      <rPr>
        <sz val="10"/>
        <rFont val="Times New Roman"/>
        <family val="1"/>
      </rPr>
      <t>Zieloni 2004)</t>
    </r>
    <r>
      <rPr>
        <sz val="10"/>
        <rFont val="ＭＳ Ｐゴシック"/>
        <family val="2"/>
        <charset val="128"/>
      </rPr>
      <t>とともに、政党連合「中道左派の未来のための連盟</t>
    </r>
    <r>
      <rPr>
        <sz val="10"/>
        <rFont val="Times New Roman"/>
        <family val="1"/>
      </rPr>
      <t>(Porozumienie dla Przyszłości-CentroLewicz)</t>
    </r>
    <r>
      <rPr>
        <sz val="10"/>
        <rFont val="ＭＳ Ｐゴシック"/>
        <family val="2"/>
        <charset val="128"/>
      </rPr>
      <t>に参加</t>
    </r>
    <rPh sb="91" eb="94">
      <t>ミンシュトウ</t>
    </rPh>
    <phoneticPr fontId="2"/>
  </si>
  <si>
    <r>
      <rPr>
        <sz val="10"/>
        <rFont val="ＭＳ Ｐゴシック"/>
        <family val="2"/>
        <charset val="128"/>
      </rPr>
      <t>政</t>
    </r>
    <r>
      <rPr>
        <sz val="8"/>
        <rFont val="Times New Roman"/>
        <family val="1"/>
      </rPr>
      <t>*3</t>
    </r>
    <rPh sb="0" eb="1">
      <t>セイ</t>
    </rPh>
    <phoneticPr fontId="2"/>
  </si>
  <si>
    <r>
      <t>*2001</t>
    </r>
    <r>
      <rPr>
        <sz val="10"/>
        <rFont val="ＭＳ Ｐゴシック"/>
        <family val="2"/>
        <charset val="128"/>
      </rPr>
      <t>年選挙、および欧州議会選挙では、</t>
    </r>
    <r>
      <rPr>
        <sz val="10"/>
        <rFont val="Times New Roman"/>
        <family val="1"/>
      </rPr>
      <t>UP</t>
    </r>
    <r>
      <rPr>
        <sz val="10"/>
        <rFont val="ＭＳ Ｐゴシック"/>
        <family val="2"/>
        <charset val="128"/>
      </rPr>
      <t>と選挙連合</t>
    </r>
    <r>
      <rPr>
        <sz val="10"/>
        <rFont val="Times New Roman"/>
        <family val="1"/>
      </rPr>
      <t>(SLD-UP)</t>
    </r>
    <r>
      <rPr>
        <sz val="10"/>
        <rFont val="ＭＳ Ｐゴシック"/>
        <family val="2"/>
        <charset val="128"/>
      </rPr>
      <t xml:space="preserve">を形成
</t>
    </r>
    <r>
      <rPr>
        <sz val="10"/>
        <rFont val="Times New Roman"/>
        <family val="1"/>
      </rPr>
      <t>**2007</t>
    </r>
    <r>
      <rPr>
        <sz val="10"/>
        <rFont val="ＭＳ Ｐゴシック"/>
        <family val="2"/>
        <charset val="128"/>
      </rPr>
      <t>年選挙は労働連合</t>
    </r>
    <r>
      <rPr>
        <sz val="10"/>
        <rFont val="Times New Roman"/>
        <family val="1"/>
      </rPr>
      <t>(UP)</t>
    </r>
    <r>
      <rPr>
        <sz val="10"/>
        <rFont val="ＭＳ Ｐゴシック"/>
        <family val="2"/>
        <charset val="128"/>
      </rPr>
      <t>、ポーランド社会民主主義</t>
    </r>
    <r>
      <rPr>
        <sz val="10"/>
        <rFont val="Times New Roman"/>
        <family val="1"/>
      </rPr>
      <t>(SDPL)</t>
    </r>
    <r>
      <rPr>
        <sz val="10"/>
        <rFont val="ＭＳ Ｐゴシック"/>
        <family val="2"/>
        <charset val="128"/>
      </rPr>
      <t>、民主党</t>
    </r>
    <r>
      <rPr>
        <sz val="10"/>
        <rFont val="Times New Roman"/>
        <family val="1"/>
      </rPr>
      <t>(PD-demokraci.pl)</t>
    </r>
    <r>
      <rPr>
        <sz val="10"/>
        <rFont val="ＭＳ Ｐゴシック"/>
        <family val="2"/>
        <charset val="128"/>
      </rPr>
      <t>とともに選挙連合「左派と民主主義</t>
    </r>
    <r>
      <rPr>
        <sz val="10"/>
        <rFont val="Times New Roman"/>
        <family val="1"/>
      </rPr>
      <t>(LiD)</t>
    </r>
    <r>
      <rPr>
        <sz val="10"/>
        <rFont val="ＭＳ Ｐゴシック"/>
        <family val="2"/>
        <charset val="128"/>
      </rPr>
      <t xml:space="preserve">」に参加
</t>
    </r>
    <r>
      <rPr>
        <sz val="10"/>
        <rFont val="Times New Roman"/>
        <family val="1"/>
      </rPr>
      <t>***2015</t>
    </r>
    <r>
      <rPr>
        <sz val="10"/>
        <rFont val="ＭＳ Ｐゴシック"/>
        <family val="2"/>
        <charset val="128"/>
      </rPr>
      <t>年選挙は労働連合</t>
    </r>
    <r>
      <rPr>
        <sz val="10"/>
        <rFont val="Times New Roman"/>
        <family val="1"/>
      </rPr>
      <t>(UP)</t>
    </r>
    <r>
      <rPr>
        <sz val="10"/>
        <rFont val="ＭＳ Ｐゴシック"/>
        <family val="2"/>
        <charset val="128"/>
      </rPr>
      <t>、ポーランド社会党</t>
    </r>
    <r>
      <rPr>
        <sz val="10"/>
        <rFont val="Times New Roman"/>
        <family val="1"/>
      </rPr>
      <t>(PPS)</t>
    </r>
    <r>
      <rPr>
        <sz val="10"/>
        <rFont val="ＭＳ Ｐゴシック"/>
        <family val="2"/>
        <charset val="128"/>
      </rPr>
      <t>、緑の党、および君の運動</t>
    </r>
    <r>
      <rPr>
        <sz val="10"/>
        <rFont val="Times New Roman"/>
        <family val="1"/>
      </rPr>
      <t>(TR)</t>
    </r>
    <r>
      <rPr>
        <sz val="10"/>
        <rFont val="ＭＳ Ｐゴシック"/>
        <family val="2"/>
        <charset val="128"/>
      </rPr>
      <t>とともに選挙連合「統一左派</t>
    </r>
    <r>
      <rPr>
        <sz val="10"/>
        <rFont val="Times New Roman"/>
        <family val="1"/>
      </rPr>
      <t>(ZL)</t>
    </r>
    <r>
      <rPr>
        <sz val="10"/>
        <rFont val="ＭＳ Ｐゴシック"/>
        <family val="2"/>
        <charset val="128"/>
      </rPr>
      <t>」に参加したが、政党連合の阻止条項</t>
    </r>
    <r>
      <rPr>
        <sz val="10"/>
        <rFont val="Times New Roman"/>
        <family val="1"/>
      </rPr>
      <t>8%</t>
    </r>
    <r>
      <rPr>
        <sz val="10"/>
        <rFont val="ＭＳ Ｐゴシック"/>
        <family val="2"/>
        <charset val="128"/>
      </rPr>
      <t>の得票を得られず議席の確保に失敗</t>
    </r>
    <rPh sb="130" eb="134">
      <t>ネン</t>
    </rPh>
    <rPh sb="134" eb="138">
      <t>ロウド</t>
    </rPh>
    <rPh sb="148" eb="151">
      <t>シャカ</t>
    </rPh>
    <rPh sb="157" eb="161">
      <t>ミドr</t>
    </rPh>
    <rPh sb="164" eb="168">
      <t>キm</t>
    </rPh>
    <rPh sb="176" eb="180">
      <t>センky</t>
    </rPh>
    <rPh sb="181" eb="185">
      <t>ト</t>
    </rPh>
    <rPh sb="191" eb="197">
      <t>サンk</t>
    </rPh>
    <rPh sb="197" eb="206">
      <t>セイt</t>
    </rPh>
    <rPh sb="209" eb="216">
      <t>トクヒョ</t>
    </rPh>
    <rPh sb="216" eb="224">
      <t>ギセk</t>
    </rPh>
    <phoneticPr fontId="2"/>
  </si>
  <si>
    <r>
      <rPr>
        <sz val="10"/>
        <rFont val="ＭＳ Ｐゴシック"/>
        <family val="2"/>
        <charset val="128"/>
      </rPr>
      <t>第</t>
    </r>
    <r>
      <rPr>
        <sz val="10"/>
        <rFont val="Times New Roman"/>
        <family val="1"/>
      </rPr>
      <t>3</t>
    </r>
    <r>
      <rPr>
        <sz val="10"/>
        <rFont val="ＭＳ Ｐゴシック"/>
        <family val="2"/>
        <charset val="128"/>
      </rPr>
      <t>の道</t>
    </r>
    <rPh sb="0" eb="1">
      <t xml:space="preserve">ダイ３ノミチ </t>
    </rPh>
    <phoneticPr fontId="2"/>
  </si>
  <si>
    <r>
      <rPr>
        <sz val="10"/>
        <rFont val="ＭＳ Ｐゴシック"/>
        <family val="2"/>
        <charset val="128"/>
      </rPr>
      <t>政党登録はしているが実際にはキリスト教系保守農民政党の農民党と欧州志向の</t>
    </r>
    <r>
      <rPr>
        <sz val="10"/>
        <rFont val="Times New Roman"/>
        <family val="1"/>
      </rPr>
      <t>Poland 2050</t>
    </r>
    <r>
      <rPr>
        <sz val="10"/>
        <rFont val="ＭＳ Ｐゴシック"/>
        <family val="2"/>
        <charset val="128"/>
      </rPr>
      <t>の連合体。</t>
    </r>
    <r>
      <rPr>
        <sz val="10"/>
        <rFont val="Times New Roman"/>
        <family val="1"/>
      </rPr>
      <t>2023</t>
    </r>
    <r>
      <rPr>
        <sz val="10"/>
        <rFont val="ＭＳ Ｐゴシック"/>
        <family val="2"/>
        <charset val="128"/>
      </rPr>
      <t>年の議会選挙に向けて協力関係を結ぶ。</t>
    </r>
    <rPh sb="0" eb="4">
      <t xml:space="preserve">セイトウトウロクハ </t>
    </rPh>
    <rPh sb="10" eb="12">
      <t xml:space="preserve">ジッサイニハ </t>
    </rPh>
    <rPh sb="22" eb="26">
      <t xml:space="preserve">ノウミンセイトウノノウミントウト </t>
    </rPh>
    <rPh sb="29" eb="30">
      <t xml:space="preserve">トウト </t>
    </rPh>
    <rPh sb="31" eb="35">
      <t xml:space="preserve">オウシュウシコウノ </t>
    </rPh>
    <rPh sb="48" eb="51">
      <t xml:space="preserve">レンゴウタイ </t>
    </rPh>
    <rPh sb="58" eb="62">
      <t xml:space="preserve">ギカイセンキョニムケテ </t>
    </rPh>
    <rPh sb="66" eb="70">
      <t xml:space="preserve">キョウリョクカンケイヲムスブ </t>
    </rPh>
    <phoneticPr fontId="2"/>
  </si>
  <si>
    <r>
      <t>*</t>
    </r>
    <r>
      <rPr>
        <sz val="10"/>
        <rFont val="ＭＳ Ｐゴシック"/>
        <family val="2"/>
        <charset val="128"/>
      </rPr>
      <t>詳細は</t>
    </r>
    <r>
      <rPr>
        <sz val="10"/>
        <rFont val="Times New Roman"/>
        <family val="1"/>
      </rPr>
      <t>MN</t>
    </r>
    <r>
      <rPr>
        <sz val="10"/>
        <rFont val="ＭＳ Ｐゴシック"/>
        <family val="2"/>
        <charset val="128"/>
      </rPr>
      <t>の項を参照</t>
    </r>
    <rPh sb="0" eb="1">
      <t>ショコウサンショウ</t>
    </rPh>
    <phoneticPr fontId="2"/>
  </si>
  <si>
    <r>
      <rPr>
        <sz val="10"/>
        <rFont val="ＭＳ Ｐゴシック"/>
        <family val="2"/>
        <charset val="128"/>
      </rPr>
      <t>欧州民主連合</t>
    </r>
    <phoneticPr fontId="2"/>
  </si>
  <si>
    <r>
      <rPr>
        <sz val="10"/>
        <rFont val="ＭＳ Ｐゴシック"/>
        <family val="2"/>
        <charset val="128"/>
      </rPr>
      <t>民主党</t>
    </r>
    <r>
      <rPr>
        <sz val="10"/>
        <rFont val="Times New Roman"/>
        <family val="1"/>
      </rPr>
      <t>(PD)</t>
    </r>
    <r>
      <rPr>
        <sz val="10"/>
        <rFont val="ＭＳ Ｐゴシック"/>
        <family val="2"/>
        <charset val="128"/>
      </rPr>
      <t>のメンバーと政治団体「欧州民主主義者」が合同して、</t>
    </r>
    <r>
      <rPr>
        <sz val="10"/>
        <rFont val="Times New Roman"/>
        <family val="1"/>
      </rPr>
      <t>2016</t>
    </r>
    <r>
      <rPr>
        <sz val="10"/>
        <rFont val="ＭＳ Ｐゴシック"/>
        <family val="2"/>
        <charset val="128"/>
      </rPr>
      <t>年</t>
    </r>
    <r>
      <rPr>
        <sz val="10"/>
        <rFont val="Times New Roman"/>
        <family val="1"/>
      </rPr>
      <t>11</t>
    </r>
    <r>
      <rPr>
        <sz val="10"/>
        <rFont val="ＭＳ Ｐゴシック"/>
        <family val="2"/>
        <charset val="128"/>
      </rPr>
      <t>月に設立。</t>
    </r>
    <rPh sb="0" eb="3">
      <t>ノ</t>
    </rPh>
    <phoneticPr fontId="2"/>
  </si>
  <si>
    <r>
      <t>*2001</t>
    </r>
    <r>
      <rPr>
        <sz val="10"/>
        <rFont val="ＭＳ Ｐゴシック"/>
        <family val="2"/>
        <charset val="128"/>
      </rPr>
      <t>年選挙、および欧州議会選挙では、</t>
    </r>
    <r>
      <rPr>
        <sz val="10"/>
        <rFont val="Times New Roman"/>
        <family val="1"/>
      </rPr>
      <t>SLD</t>
    </r>
    <r>
      <rPr>
        <sz val="10"/>
        <rFont val="ＭＳ Ｐゴシック"/>
        <family val="2"/>
        <charset val="128"/>
      </rPr>
      <t>と選挙連合</t>
    </r>
    <r>
      <rPr>
        <sz val="10"/>
        <rFont val="Times New Roman"/>
        <family val="1"/>
      </rPr>
      <t>(SLD-UP)</t>
    </r>
    <r>
      <rPr>
        <sz val="10"/>
        <rFont val="ＭＳ Ｐゴシック"/>
        <family val="2"/>
        <charset val="128"/>
      </rPr>
      <t xml:space="preserve">を形成
</t>
    </r>
    <r>
      <rPr>
        <sz val="10"/>
        <rFont val="Times New Roman"/>
        <family val="1"/>
      </rPr>
      <t>**2005</t>
    </r>
    <r>
      <rPr>
        <sz val="10"/>
        <rFont val="ＭＳ Ｐゴシック"/>
        <family val="2"/>
        <charset val="128"/>
      </rPr>
      <t>年選挙では「緑</t>
    </r>
    <r>
      <rPr>
        <sz val="10"/>
        <rFont val="Times New Roman"/>
        <family val="1"/>
      </rPr>
      <t>2004(Zieloni 2004)</t>
    </r>
    <r>
      <rPr>
        <sz val="10"/>
        <rFont val="ＭＳ Ｐゴシック"/>
        <family val="2"/>
        <charset val="128"/>
      </rPr>
      <t xml:space="preserve">」とともにポーランド社会民主主義のリストに参加
</t>
    </r>
    <r>
      <rPr>
        <sz val="10"/>
        <rFont val="Times New Roman"/>
        <family val="1"/>
      </rPr>
      <t>***2007</t>
    </r>
    <r>
      <rPr>
        <sz val="10"/>
        <rFont val="ＭＳ Ｐゴシック"/>
        <family val="2"/>
        <charset val="128"/>
      </rPr>
      <t>年選挙は民主左派同盟</t>
    </r>
    <r>
      <rPr>
        <sz val="10"/>
        <rFont val="Times New Roman"/>
        <family val="1"/>
      </rPr>
      <t>(SDL)</t>
    </r>
    <r>
      <rPr>
        <sz val="10"/>
        <rFont val="ＭＳ Ｐゴシック"/>
        <family val="2"/>
        <charset val="128"/>
      </rPr>
      <t>、ポーランド社会民主主義</t>
    </r>
    <r>
      <rPr>
        <sz val="10"/>
        <rFont val="Times New Roman"/>
        <family val="1"/>
      </rPr>
      <t>(SDPL)</t>
    </r>
    <r>
      <rPr>
        <sz val="10"/>
        <rFont val="ＭＳ Ｐゴシック"/>
        <family val="2"/>
        <charset val="128"/>
      </rPr>
      <t>、民主党</t>
    </r>
    <r>
      <rPr>
        <sz val="10"/>
        <rFont val="Times New Roman"/>
        <family val="1"/>
      </rPr>
      <t>(PD-demokraci.pl)</t>
    </r>
    <r>
      <rPr>
        <sz val="10"/>
        <rFont val="ＭＳ Ｐゴシック"/>
        <family val="2"/>
        <charset val="128"/>
      </rPr>
      <t>とともに選挙連合「左派と民主主義</t>
    </r>
    <r>
      <rPr>
        <sz val="10"/>
        <rFont val="Times New Roman"/>
        <family val="1"/>
      </rPr>
      <t>(LiD)</t>
    </r>
    <r>
      <rPr>
        <sz val="10"/>
        <rFont val="ＭＳ Ｐゴシック"/>
        <family val="2"/>
        <charset val="128"/>
      </rPr>
      <t xml:space="preserve">」に参加
</t>
    </r>
    <r>
      <rPr>
        <sz val="10"/>
        <rFont val="Times New Roman"/>
        <family val="1"/>
      </rPr>
      <t>****2015</t>
    </r>
    <r>
      <rPr>
        <sz val="10"/>
        <rFont val="ＭＳ Ｐゴシック"/>
        <family val="2"/>
        <charset val="128"/>
      </rPr>
      <t>年選挙は民主左派同盟</t>
    </r>
    <r>
      <rPr>
        <sz val="10"/>
        <rFont val="Times New Roman"/>
        <family val="1"/>
      </rPr>
      <t>(SLD)</t>
    </r>
    <r>
      <rPr>
        <sz val="10"/>
        <rFont val="ＭＳ Ｐゴシック"/>
        <family val="2"/>
        <charset val="128"/>
      </rPr>
      <t>などとともに選挙連合「統一左派</t>
    </r>
    <r>
      <rPr>
        <sz val="10"/>
        <rFont val="Times New Roman"/>
        <family val="1"/>
      </rPr>
      <t>(ZL)}</t>
    </r>
    <r>
      <rPr>
        <sz val="10"/>
        <rFont val="ＭＳ Ｐゴシック"/>
        <family val="2"/>
        <charset val="128"/>
      </rPr>
      <t>に参加</t>
    </r>
    <rPh sb="191" eb="195">
      <t>ネン</t>
    </rPh>
    <rPh sb="195" eb="209">
      <t>ミンsy</t>
    </rPh>
    <rPh sb="212" eb="216">
      <t>センky</t>
    </rPh>
    <rPh sb="217" eb="221">
      <t>ト</t>
    </rPh>
    <rPh sb="227" eb="229">
      <t>サンk</t>
    </rPh>
    <phoneticPr fontId="2"/>
  </si>
  <si>
    <r>
      <t>*2001</t>
    </r>
    <r>
      <rPr>
        <sz val="10"/>
        <rFont val="ＭＳ Ｐゴシック"/>
        <family val="2"/>
        <charset val="128"/>
      </rPr>
      <t>年選挙は市民プラットフォーム</t>
    </r>
    <r>
      <rPr>
        <sz val="10"/>
        <rFont val="Times New Roman"/>
        <family val="1"/>
      </rPr>
      <t>(PO)</t>
    </r>
    <r>
      <rPr>
        <sz val="10"/>
        <rFont val="ＭＳ Ｐゴシック"/>
        <family val="2"/>
        <charset val="128"/>
      </rPr>
      <t xml:space="preserve">のリストに参加
</t>
    </r>
    <r>
      <rPr>
        <sz val="10"/>
        <rFont val="Times New Roman"/>
        <family val="1"/>
      </rPr>
      <t>**2005</t>
    </r>
    <r>
      <rPr>
        <sz val="10"/>
        <rFont val="ＭＳ Ｐゴシック"/>
        <family val="2"/>
        <charset val="128"/>
      </rPr>
      <t>年選挙はコルビンミッケ・プラットフォーム</t>
    </r>
    <r>
      <rPr>
        <sz val="10"/>
        <rFont val="Times New Roman"/>
        <family val="1"/>
      </rPr>
      <t>(PJK-M)</t>
    </r>
    <r>
      <rPr>
        <sz val="10"/>
        <rFont val="ＭＳ Ｐゴシック"/>
        <family val="2"/>
        <charset val="128"/>
      </rPr>
      <t>のリストに参加</t>
    </r>
    <phoneticPr fontId="2"/>
  </si>
  <si>
    <r>
      <rPr>
        <sz val="10"/>
        <rFont val="ＭＳ Ｐゴシック"/>
        <family val="2"/>
        <charset val="128"/>
      </rPr>
      <t>政</t>
    </r>
    <rPh sb="0" eb="1">
      <t>セイj</t>
    </rPh>
    <phoneticPr fontId="2"/>
  </si>
  <si>
    <r>
      <rPr>
        <sz val="10"/>
        <rFont val="ＭＳ Ｐゴシック"/>
        <family val="2"/>
        <charset val="128"/>
      </rPr>
      <t>春</t>
    </r>
    <rPh sb="0" eb="1">
      <t>ハr</t>
    </rPh>
    <phoneticPr fontId="2"/>
  </si>
  <si>
    <r>
      <t>LGBT</t>
    </r>
    <r>
      <rPr>
        <sz val="10"/>
        <rFont val="ＭＳ Ｐゴシック"/>
        <family val="2"/>
        <charset val="128"/>
      </rPr>
      <t>活動家で北西部のスウプスク市の市長であったビェドロィン（</t>
    </r>
    <r>
      <rPr>
        <sz val="10"/>
        <rFont val="Times New Roman"/>
        <family val="1"/>
      </rPr>
      <t>R. Biedroń</t>
    </r>
    <r>
      <rPr>
        <sz val="10"/>
        <rFont val="ＭＳ Ｐゴシック"/>
        <family val="2"/>
        <charset val="128"/>
      </rPr>
      <t>）が新たに結成した、リベラルで親欧州の政党</t>
    </r>
    <rPh sb="0" eb="2">
      <t>ケッセ</t>
    </rPh>
    <phoneticPr fontId="2"/>
  </si>
  <si>
    <r>
      <rPr>
        <sz val="10"/>
        <rFont val="ＭＳ Ｐゴシック"/>
        <family val="2"/>
        <charset val="128"/>
      </rPr>
      <t xml:space="preserve">単独で選挙に参加したことはない
</t>
    </r>
    <r>
      <rPr>
        <sz val="10"/>
        <rFont val="Times New Roman"/>
        <family val="1"/>
      </rPr>
      <t>*1991</t>
    </r>
    <r>
      <rPr>
        <sz val="10"/>
        <rFont val="ＭＳ Ｐゴシック"/>
        <family val="2"/>
        <charset val="128"/>
      </rPr>
      <t>年選挙は選挙連合「カトリック選挙行動（</t>
    </r>
    <r>
      <rPr>
        <sz val="10"/>
        <rFont val="Times New Roman"/>
        <family val="1"/>
      </rPr>
      <t>WAK)</t>
    </r>
    <r>
      <rPr>
        <sz val="10"/>
        <rFont val="ＭＳ Ｐゴシック"/>
        <family val="2"/>
        <charset val="128"/>
      </rPr>
      <t xml:space="preserve">」に参加
</t>
    </r>
    <r>
      <rPr>
        <sz val="10"/>
        <rFont val="Times New Roman"/>
        <family val="1"/>
      </rPr>
      <t>**93</t>
    </r>
    <r>
      <rPr>
        <sz val="10"/>
        <rFont val="ＭＳ Ｐゴシック"/>
        <family val="2"/>
        <charset val="128"/>
      </rPr>
      <t>年選挙は選挙連合「祖国</t>
    </r>
    <r>
      <rPr>
        <sz val="10"/>
        <rFont val="Times New Roman"/>
        <family val="1"/>
      </rPr>
      <t>(Ojczyzna)</t>
    </r>
    <r>
      <rPr>
        <sz val="10"/>
        <rFont val="ＭＳ Ｐゴシック"/>
        <family val="2"/>
        <charset val="128"/>
      </rPr>
      <t xml:space="preserve">」に参加して議席を獲得できず
</t>
    </r>
    <r>
      <rPr>
        <sz val="10"/>
        <rFont val="Times New Roman"/>
        <family val="1"/>
      </rPr>
      <t>***97</t>
    </r>
    <r>
      <rPr>
        <sz val="10"/>
        <rFont val="ＭＳ Ｐゴシック"/>
        <family val="2"/>
        <charset val="128"/>
      </rPr>
      <t>年選挙は連帯選挙行動</t>
    </r>
    <r>
      <rPr>
        <sz val="10"/>
        <rFont val="Times New Roman"/>
        <family val="1"/>
      </rPr>
      <t>(AWS)</t>
    </r>
    <r>
      <rPr>
        <sz val="10"/>
        <rFont val="ＭＳ Ｐゴシック"/>
        <family val="2"/>
        <charset val="128"/>
      </rPr>
      <t xml:space="preserve">に参加して議席を獲得
</t>
    </r>
    <r>
      <rPr>
        <sz val="10"/>
        <rFont val="Times New Roman"/>
        <family val="1"/>
      </rPr>
      <t>****2001</t>
    </r>
    <r>
      <rPr>
        <sz val="10"/>
        <rFont val="ＭＳ Ｐゴシック"/>
        <family val="2"/>
        <charset val="128"/>
      </rPr>
      <t>年選挙は連帯選挙行動右派（</t>
    </r>
    <r>
      <rPr>
        <sz val="10"/>
        <rFont val="Times New Roman"/>
        <family val="1"/>
      </rPr>
      <t>AWSP)</t>
    </r>
    <r>
      <rPr>
        <sz val="10"/>
        <rFont val="ＭＳ Ｐゴシック"/>
        <family val="2"/>
        <charset val="128"/>
      </rPr>
      <t>に参加して、議席を獲得できず</t>
    </r>
    <phoneticPr fontId="2"/>
  </si>
  <si>
    <r>
      <t>2016</t>
    </r>
    <r>
      <rPr>
        <sz val="10"/>
        <rFont val="ＭＳ Ｐゴシック"/>
        <family val="2"/>
        <charset val="128"/>
      </rPr>
      <t>年</t>
    </r>
    <r>
      <rPr>
        <sz val="10"/>
        <rFont val="Times New Roman"/>
        <family val="1"/>
      </rPr>
      <t>2</t>
    </r>
    <r>
      <rPr>
        <sz val="10"/>
        <rFont val="ＭＳ Ｐゴシック"/>
        <family val="2"/>
        <charset val="128"/>
      </rPr>
      <t>月に解散</t>
    </r>
    <phoneticPr fontId="2"/>
  </si>
  <si>
    <t>連</t>
    <rPh sb="0" eb="1">
      <t xml:space="preserve">レンゴウ </t>
    </rPh>
    <phoneticPr fontId="2"/>
  </si>
  <si>
    <t>政</t>
    <rPh sb="0" eb="1">
      <t xml:space="preserve">セイトウ </t>
    </rPh>
    <phoneticPr fontId="2"/>
  </si>
  <si>
    <t>少</t>
    <rPh sb="0" eb="1">
      <t xml:space="preserve">ショウスウ </t>
    </rPh>
    <phoneticPr fontId="2"/>
  </si>
  <si>
    <t>政党</t>
    <rPh sb="0" eb="2">
      <t xml:space="preserve">セイトウレンゴウ </t>
    </rPh>
    <phoneticPr fontId="2"/>
  </si>
  <si>
    <r>
      <t>SLD</t>
    </r>
    <r>
      <rPr>
        <sz val="10"/>
        <rFont val="ＭＳ Ｐゴシック"/>
        <family val="2"/>
        <charset val="128"/>
      </rPr>
      <t>と「春」が合同して設立</t>
    </r>
    <rPh sb="8" eb="10">
      <t xml:space="preserve">ゴウドウシテ </t>
    </rPh>
    <rPh sb="12" eb="14">
      <t xml:space="preserve">セツリツ </t>
    </rPh>
    <phoneticPr fontId="2"/>
  </si>
  <si>
    <t>KO</t>
    <phoneticPr fontId="2"/>
  </si>
  <si>
    <t>Civic Coalition</t>
    <phoneticPr fontId="2"/>
  </si>
  <si>
    <t>https://koalicjaobywatelska.pl</t>
    <phoneticPr fontId="2"/>
  </si>
  <si>
    <r>
      <rPr>
        <sz val="10"/>
        <rFont val="ＭＳ Ｐゴシック"/>
        <family val="2"/>
        <charset val="128"/>
      </rPr>
      <t>市民連合</t>
    </r>
    <rPh sb="0" eb="4">
      <t xml:space="preserve">シミンレンゴウ </t>
    </rPh>
    <phoneticPr fontId="2"/>
  </si>
  <si>
    <r>
      <rPr>
        <sz val="10"/>
        <rFont val="ＭＳ Ｐゴシック"/>
        <family val="2"/>
        <charset val="128"/>
      </rPr>
      <t>地方選挙への対応のため当初</t>
    </r>
    <r>
      <rPr>
        <sz val="10"/>
        <rFont val="Times New Roman"/>
        <family val="1"/>
      </rPr>
      <t>PO</t>
    </r>
    <r>
      <rPr>
        <sz val="10"/>
        <rFont val="ＭＳ Ｐゴシック"/>
        <family val="2"/>
        <charset val="128"/>
      </rPr>
      <t>とモダンが合同し、そこに中道諸政党が参加して設立。</t>
    </r>
    <rPh sb="0" eb="4">
      <t xml:space="preserve">チホウセンキョヘノタイオウノタメ </t>
    </rPh>
    <rPh sb="11" eb="13">
      <t xml:space="preserve">トウショ </t>
    </rPh>
    <rPh sb="20" eb="22">
      <t xml:space="preserve">ゴウドウシ </t>
    </rPh>
    <rPh sb="27" eb="32">
      <t xml:space="preserve">チュウドウショセイトウガ </t>
    </rPh>
    <rPh sb="33" eb="35">
      <t xml:space="preserve">サンカシテセツリツ </t>
    </rPh>
    <phoneticPr fontId="2"/>
  </si>
  <si>
    <r>
      <t>2023</t>
    </r>
    <r>
      <rPr>
        <sz val="10"/>
        <rFont val="MS Mincho"/>
        <family val="1"/>
        <charset val="128"/>
      </rPr>
      <t>年下院</t>
    </r>
    <rPh sb="4" eb="7">
      <t xml:space="preserve">ネンカイン </t>
    </rPh>
    <phoneticPr fontId="2"/>
  </si>
  <si>
    <t>Dz.U. 2023 poz. 2234</t>
    <phoneticPr fontId="2"/>
  </si>
  <si>
    <r>
      <t>2023</t>
    </r>
    <r>
      <rPr>
        <sz val="10"/>
        <rFont val="MS Mincho"/>
        <family val="1"/>
        <charset val="128"/>
      </rPr>
      <t>年上院</t>
    </r>
    <phoneticPr fontId="2"/>
  </si>
  <si>
    <t>Dz.U. 2023 poz. 2235</t>
  </si>
  <si>
    <r>
      <rPr>
        <sz val="11"/>
        <rFont val="ＭＳ Ｐゴシック"/>
        <family val="3"/>
        <charset val="128"/>
      </rPr>
      <t>第5回選挙</t>
    </r>
    <r>
      <rPr>
        <sz val="11"/>
        <rFont val="Times New Roman"/>
        <family val="1"/>
      </rPr>
      <t>(2024</t>
    </r>
    <r>
      <rPr>
        <sz val="11"/>
        <rFont val="ＭＳ Ｐゴシック"/>
        <family val="3"/>
        <charset val="128"/>
      </rPr>
      <t>年6月</t>
    </r>
    <r>
      <rPr>
        <sz val="11"/>
        <rFont val="Times New Roman"/>
        <family val="1"/>
      </rPr>
      <t>26</t>
    </r>
    <r>
      <rPr>
        <sz val="11"/>
        <rFont val="ＭＳ Ｐゴシック"/>
        <family val="3"/>
        <charset val="128"/>
      </rPr>
      <t>日実施</t>
    </r>
    <r>
      <rPr>
        <sz val="11"/>
        <rFont val="Times New Roman"/>
        <family val="1"/>
      </rPr>
      <t>)</t>
    </r>
    <rPh sb="0" eb="1">
      <t>4</t>
    </rPh>
    <phoneticPr fontId="2"/>
  </si>
  <si>
    <t>KOALICYJNY KOMITET WYBORCZY KOALICJA OBYWATELSKA</t>
    <phoneticPr fontId="2"/>
  </si>
  <si>
    <t>KOMITET WYBORCZY KONFEDERACJA WOLNOŚĆ I NIEPODLEGŁOŚĆ</t>
    <phoneticPr fontId="2"/>
  </si>
  <si>
    <t>KOALICYJNY KOMITET WYBORCZY TRZECIA DROGA POLSKA 2050 SZYMONA HOŁOWNI - POLSKIE STRONNICTWO LUDOWE</t>
    <phoneticPr fontId="2"/>
  </si>
  <si>
    <t>KOALICYJNY KOMITET WYBORCZY LEWICA</t>
    <phoneticPr fontId="2"/>
  </si>
  <si>
    <t>KOMITET WYBORCZY WYBORCÓW BEZPARTYJNI SAMORZĄDOWCY-NORMALNA POLSKA W NORMALNEJ EUROPIE</t>
    <phoneticPr fontId="2"/>
  </si>
  <si>
    <t>KOMITET WYBORCZY POLEXIT</t>
    <phoneticPr fontId="2"/>
  </si>
  <si>
    <t>KOMITET WYBORCZY NORMALNY KRAJ</t>
    <phoneticPr fontId="2"/>
  </si>
  <si>
    <t>KOMITET WYBORCZY POLSKA LIBERALNA STRAJK PRZEDSIĘBIORCÓW</t>
    <phoneticPr fontId="2"/>
  </si>
  <si>
    <t>KOMITET WYBORCZY RUCH NAPRAWY POLSKI</t>
    <phoneticPr fontId="2"/>
  </si>
  <si>
    <t>KOMITET WYBORCZY WYBORCÓW GŁOS SILNEJ POLSKI</t>
    <rPh sb="0" eb="1">
      <t>チュ</t>
    </rPh>
    <phoneticPr fontId="2"/>
  </si>
  <si>
    <r>
      <t>2024</t>
    </r>
    <r>
      <rPr>
        <sz val="10"/>
        <rFont val="MS Mincho"/>
        <family val="1"/>
        <charset val="128"/>
      </rPr>
      <t>年欧州議会</t>
    </r>
    <rPh sb="4" eb="9">
      <t xml:space="preserve">ネンオウシュウギカイ </t>
    </rPh>
    <phoneticPr fontId="2"/>
  </si>
  <si>
    <t>Dziennik Ustaw 2024, poz.853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</si>
</sst>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0_);[Red]\(0.00\)"/>
    <numFmt numFmtId="178" formatCode="0_ "/>
    <numFmt numFmtId="179" formatCode="0.00_ "/>
    <numFmt numFmtId="180" formatCode="#,##0_);[Red]\(#,##0\)"/>
    <numFmt numFmtId="181" formatCode="#,##0_ "/>
    <numFmt numFmtId="182" formatCode="#,##0.0000_);[Red]\(#,##0.0000\)"/>
  </numFmts>
  <fonts count="39">
    <font>
      <sz val="10"/>
      <name val="ＭＳ Ｐゴシック"/>
      <charset val="128"/>
    </font>
    <font>
      <sz val="10"/>
      <name val="ＭＳ Ｐゴシック"/>
      <family val="2"/>
      <charset val="128"/>
    </font>
    <font>
      <sz val="6"/>
      <name val="ＭＳ Ｐゴシック"/>
      <family val="2"/>
      <charset val="128"/>
    </font>
    <font>
      <sz val="14"/>
      <name val="ＭＳ Ｐゴシック"/>
      <family val="3"/>
      <charset val="128"/>
    </font>
    <font>
      <sz val="14"/>
      <name val="Times New Roman"/>
      <family val="1"/>
    </font>
    <font>
      <sz val="11"/>
      <name val="Times New Roman"/>
      <family val="1"/>
    </font>
    <font>
      <sz val="11"/>
      <name val="ＭＳ Ｐゴシック"/>
      <family val="3"/>
      <charset val="128"/>
    </font>
    <font>
      <sz val="14"/>
      <name val="ＭＳ ゴシック"/>
      <family val="3"/>
      <charset val="128"/>
    </font>
    <font>
      <sz val="10"/>
      <name val="Times New Roman"/>
      <family val="1"/>
    </font>
    <font>
      <b/>
      <sz val="14"/>
      <name val="Times New Roman"/>
      <family val="1"/>
    </font>
    <font>
      <i/>
      <sz val="10"/>
      <name val="Times New Roman"/>
      <family val="1"/>
    </font>
    <font>
      <sz val="11"/>
      <name val="ＭＳ ゴシック"/>
      <family val="3"/>
      <charset val="128"/>
    </font>
    <font>
      <sz val="10"/>
      <name val="ＭＳ ゴシック"/>
      <family val="3"/>
      <charset val="128"/>
    </font>
    <font>
      <sz val="11"/>
      <color indexed="10"/>
      <name val="ＭＳ Ｐゴシック"/>
      <family val="3"/>
      <charset val="128"/>
    </font>
    <font>
      <sz val="16"/>
      <name val="ＭＳ ゴシック"/>
      <family val="3"/>
      <charset val="128"/>
    </font>
    <font>
      <b/>
      <sz val="14"/>
      <name val="ＭＳ Ｐゴシック"/>
      <family val="2"/>
      <charset val="128"/>
    </font>
    <font>
      <sz val="12"/>
      <name val="ＭＳ Ｐゴシック"/>
      <family val="2"/>
      <charset val="128"/>
    </font>
    <font>
      <sz val="12"/>
      <name val="Times New Roman"/>
      <family val="1"/>
    </font>
    <font>
      <u/>
      <sz val="11"/>
      <name val="Times New Roman"/>
      <family val="1"/>
    </font>
    <font>
      <sz val="9"/>
      <name val="ＭＳ ゴシック"/>
      <family val="2"/>
      <charset val="128"/>
    </font>
    <font>
      <sz val="10"/>
      <name val="ＭＳ Ｐゴシック"/>
      <family val="3"/>
      <charset val="128"/>
    </font>
    <font>
      <sz val="10"/>
      <name val="ＭＳ Ｐ明朝"/>
      <family val="1"/>
      <charset val="128"/>
    </font>
    <font>
      <sz val="12"/>
      <name val="ＭＳ ゴシック"/>
      <family val="3"/>
      <charset val="128"/>
    </font>
    <font>
      <sz val="12"/>
      <name val="Times New Roman"/>
      <family val="1"/>
    </font>
    <font>
      <sz val="9"/>
      <name val="ＭＳ ゴシック"/>
      <family val="3"/>
      <charset val="128"/>
    </font>
    <font>
      <sz val="8"/>
      <name val="ＭＳ ゴシック"/>
      <family val="3"/>
      <charset val="128"/>
    </font>
    <font>
      <sz val="9"/>
      <name val="Times New Roman"/>
      <family val="1"/>
    </font>
    <font>
      <sz val="8"/>
      <name val="Times New Roman"/>
      <family val="1"/>
    </font>
    <font>
      <u/>
      <sz val="10"/>
      <color theme="10"/>
      <name val="ＭＳ Ｐゴシック"/>
      <family val="2"/>
      <charset val="128"/>
    </font>
    <font>
      <u/>
      <sz val="10"/>
      <color theme="11"/>
      <name val="ＭＳ Ｐゴシック"/>
      <family val="2"/>
      <charset val="128"/>
    </font>
    <font>
      <sz val="10"/>
      <name val="ＭＳ Ｐゴシック"/>
      <family val="2"/>
      <charset val="128"/>
      <scheme val="minor"/>
    </font>
    <font>
      <sz val="10.6"/>
      <name val="Times New Roman"/>
      <family val="1"/>
    </font>
    <font>
      <sz val="10.6"/>
      <name val="ＭＳ Ｐゴシック"/>
      <family val="2"/>
      <charset val="128"/>
    </font>
    <font>
      <sz val="11"/>
      <name val="Times New Roman"/>
      <family val="3"/>
      <charset val="128"/>
    </font>
    <font>
      <sz val="11"/>
      <name val="ＭＳ Ｐゴシック"/>
      <family val="2"/>
      <charset val="128"/>
      <scheme val="minor"/>
    </font>
    <font>
      <sz val="11"/>
      <name val="ＭＳ Ｐゴシック"/>
      <family val="2"/>
      <charset val="128"/>
    </font>
    <font>
      <sz val="10"/>
      <name val="MS Mincho"/>
      <family val="1"/>
      <charset val="128"/>
    </font>
    <font>
      <u/>
      <sz val="10"/>
      <name val="Times New Roman"/>
      <family val="1"/>
    </font>
    <font>
      <sz val="9"/>
      <name val="ＭＳ Ｐゴシック"/>
      <family val="2"/>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style="thick">
        <color auto="1"/>
      </right>
      <top/>
      <bottom/>
      <diagonal/>
    </border>
    <border>
      <left/>
      <right/>
      <top/>
      <bottom style="thick">
        <color auto="1"/>
      </bottom>
      <diagonal/>
    </border>
    <border>
      <left style="thick">
        <color auto="1"/>
      </left>
      <right/>
      <top/>
      <bottom/>
      <diagonal/>
    </border>
    <border>
      <left style="thin">
        <color auto="1"/>
      </left>
      <right style="thin">
        <color auto="1"/>
      </right>
      <top style="thin">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diagonal/>
    </border>
    <border>
      <left/>
      <right style="thick">
        <color auto="1"/>
      </right>
      <top style="thick">
        <color auto="1"/>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style="thin">
        <color auto="1"/>
      </right>
      <top style="thick">
        <color auto="1"/>
      </top>
      <bottom style="thick">
        <color auto="1"/>
      </bottom>
      <diagonal/>
    </border>
    <border>
      <left style="thick">
        <color auto="1"/>
      </left>
      <right style="thin">
        <color auto="1"/>
      </right>
      <top/>
      <bottom/>
      <diagonal/>
    </border>
    <border>
      <left style="thin">
        <color auto="1"/>
      </left>
      <right style="thin">
        <color auto="1"/>
      </right>
      <top style="thin">
        <color auto="1"/>
      </top>
      <bottom style="thick">
        <color auto="1"/>
      </bottom>
      <diagonal/>
    </border>
    <border>
      <left style="thick">
        <color auto="1"/>
      </left>
      <right/>
      <top style="thin">
        <color auto="1"/>
      </top>
      <bottom style="thick">
        <color auto="1"/>
      </bottom>
      <diagonal/>
    </border>
    <border>
      <left style="thick">
        <color auto="1"/>
      </left>
      <right/>
      <top/>
      <bottom style="thick">
        <color auto="1"/>
      </bottom>
      <diagonal/>
    </border>
    <border>
      <left/>
      <right style="thick">
        <color auto="1"/>
      </right>
      <top style="thin">
        <color auto="1"/>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ck">
        <color auto="1"/>
      </left>
      <right/>
      <top style="thick">
        <color auto="1"/>
      </top>
      <bottom/>
      <diagonal/>
    </border>
    <border>
      <left/>
      <right style="thick">
        <color auto="1"/>
      </right>
      <top style="thick">
        <color auto="1"/>
      </top>
      <bottom style="thin">
        <color auto="1"/>
      </bottom>
      <diagonal/>
    </border>
    <border>
      <left style="thick">
        <color auto="1"/>
      </left>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ck">
        <color auto="1"/>
      </left>
      <right style="thin">
        <color auto="1"/>
      </right>
      <top/>
      <bottom style="thin">
        <color auto="1"/>
      </bottom>
      <diagonal/>
    </border>
    <border>
      <left/>
      <right style="thick">
        <color auto="1"/>
      </right>
      <top/>
      <bottom style="thin">
        <color auto="1"/>
      </bottom>
      <diagonal/>
    </border>
    <border>
      <left/>
      <right style="thin">
        <color auto="1"/>
      </right>
      <top style="thick">
        <color auto="1"/>
      </top>
      <bottom style="thick">
        <color auto="1"/>
      </bottom>
      <diagonal/>
    </border>
    <border>
      <left/>
      <right style="thin">
        <color auto="1"/>
      </right>
      <top/>
      <bottom/>
      <diagonal/>
    </border>
    <border>
      <left style="thick">
        <color auto="1"/>
      </left>
      <right/>
      <top/>
      <bottom style="thin">
        <color auto="1"/>
      </bottom>
      <diagonal/>
    </border>
    <border>
      <left/>
      <right style="thin">
        <color auto="1"/>
      </right>
      <top/>
      <bottom style="thin">
        <color auto="1"/>
      </bottom>
      <diagonal/>
    </border>
    <border>
      <left/>
      <right style="thin">
        <color auto="1"/>
      </right>
      <top/>
      <bottom style="thick">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s>
  <cellStyleXfs count="58">
    <xf numFmtId="0" fontId="0" fillId="0" borderId="0"/>
    <xf numFmtId="9" fontId="1" fillId="0" borderId="0" applyFont="0" applyFill="0" applyBorder="0" applyAlignment="0" applyProtection="0"/>
    <xf numFmtId="0" fontId="20" fillId="0" borderId="0"/>
    <xf numFmtId="9" fontId="20"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228">
    <xf numFmtId="0" fontId="0" fillId="0" borderId="0" xfId="0"/>
    <xf numFmtId="0" fontId="5" fillId="0" borderId="0" xfId="0" applyFont="1" applyAlignment="1">
      <alignment horizontal="left" vertical="top" wrapText="1"/>
    </xf>
    <xf numFmtId="0" fontId="8" fillId="0" borderId="0" xfId="0" applyFont="1"/>
    <xf numFmtId="0" fontId="12" fillId="0" borderId="0" xfId="0" applyFont="1"/>
    <xf numFmtId="0" fontId="5" fillId="0" borderId="0" xfId="0" applyFont="1" applyAlignment="1">
      <alignment horizontal="right" vertical="center" wrapText="1"/>
    </xf>
    <xf numFmtId="176" fontId="5" fillId="0" borderId="0" xfId="0" applyNumberFormat="1" applyFont="1" applyAlignment="1">
      <alignment horizontal="right" vertical="center" wrapText="1"/>
    </xf>
    <xf numFmtId="177" fontId="5" fillId="0" borderId="0" xfId="0" applyNumberFormat="1" applyFont="1" applyAlignment="1">
      <alignment horizontal="right" vertical="center" wrapText="1"/>
    </xf>
    <xf numFmtId="0" fontId="5" fillId="0" borderId="0" xfId="0" applyFont="1" applyAlignment="1">
      <alignment horizontal="left" vertical="center" wrapText="1"/>
    </xf>
    <xf numFmtId="0" fontId="5" fillId="0" borderId="4" xfId="0" applyFont="1" applyBorder="1" applyAlignment="1">
      <alignment horizontal="right" vertical="center" wrapText="1"/>
    </xf>
    <xf numFmtId="0" fontId="6" fillId="0" borderId="4" xfId="0" applyFont="1" applyBorder="1" applyAlignment="1">
      <alignment horizontal="left" vertical="center"/>
    </xf>
    <xf numFmtId="0" fontId="5" fillId="0" borderId="4" xfId="0" applyFont="1" applyBorder="1" applyAlignment="1">
      <alignment horizontal="left" vertical="center"/>
    </xf>
    <xf numFmtId="0" fontId="18" fillId="0" borderId="4" xfId="0" applyFont="1" applyBorder="1" applyAlignment="1">
      <alignment horizontal="left" vertical="center" wrapText="1"/>
    </xf>
    <xf numFmtId="14" fontId="5" fillId="0" borderId="4" xfId="0" applyNumberFormat="1" applyFont="1" applyBorder="1" applyAlignment="1">
      <alignment horizontal="left" vertical="center"/>
    </xf>
    <xf numFmtId="0" fontId="5" fillId="0" borderId="4" xfId="0" applyFont="1" applyBorder="1" applyAlignment="1">
      <alignment horizontal="left" vertical="center" wrapText="1"/>
    </xf>
    <xf numFmtId="180" fontId="5" fillId="0" borderId="4" xfId="0" applyNumberFormat="1" applyFont="1" applyBorder="1" applyAlignment="1">
      <alignment horizontal="right" vertical="center" wrapText="1"/>
    </xf>
    <xf numFmtId="10" fontId="5" fillId="0" borderId="4" xfId="1" applyNumberFormat="1" applyFont="1" applyBorder="1" applyAlignment="1">
      <alignment horizontal="right" vertical="center" wrapText="1"/>
    </xf>
    <xf numFmtId="10" fontId="5" fillId="0" borderId="4" xfId="0" applyNumberFormat="1" applyFont="1" applyBorder="1" applyAlignment="1">
      <alignment horizontal="right" vertical="center" wrapText="1"/>
    </xf>
    <xf numFmtId="176" fontId="5" fillId="0" borderId="4" xfId="0" applyNumberFormat="1" applyFont="1" applyBorder="1" applyAlignment="1">
      <alignment horizontal="right" vertical="center" wrapText="1"/>
    </xf>
    <xf numFmtId="181" fontId="5" fillId="0" borderId="4" xfId="0" applyNumberFormat="1" applyFont="1" applyBorder="1" applyAlignment="1">
      <alignment horizontal="right" vertical="center" wrapText="1"/>
    </xf>
    <xf numFmtId="180" fontId="5" fillId="0" borderId="0" xfId="0" applyNumberFormat="1" applyFont="1" applyAlignment="1">
      <alignment horizontal="left" vertical="center" wrapText="1"/>
    </xf>
    <xf numFmtId="180" fontId="5" fillId="0" borderId="0" xfId="0" applyNumberFormat="1" applyFont="1" applyAlignment="1">
      <alignment horizontal="right" vertical="center" wrapText="1"/>
    </xf>
    <xf numFmtId="10" fontId="5" fillId="0" borderId="0" xfId="1" applyNumberFormat="1" applyFont="1" applyFill="1" applyBorder="1" applyAlignment="1">
      <alignment horizontal="right" vertical="center" wrapText="1"/>
    </xf>
    <xf numFmtId="10" fontId="5" fillId="0" borderId="0" xfId="0" applyNumberFormat="1" applyFont="1" applyAlignment="1">
      <alignment horizontal="right" vertical="center" wrapText="1"/>
    </xf>
    <xf numFmtId="178" fontId="5" fillId="0" borderId="0" xfId="0" applyNumberFormat="1" applyFont="1" applyAlignment="1">
      <alignment horizontal="right" vertical="center" wrapText="1"/>
    </xf>
    <xf numFmtId="181" fontId="5" fillId="0" borderId="0" xfId="0" applyNumberFormat="1" applyFont="1" applyAlignment="1">
      <alignment horizontal="right" vertical="center" wrapText="1"/>
    </xf>
    <xf numFmtId="0" fontId="22" fillId="0" borderId="0" xfId="0" applyFont="1" applyAlignment="1">
      <alignment horizontal="left" vertical="center" wrapText="1"/>
    </xf>
    <xf numFmtId="0" fontId="5" fillId="0" borderId="0" xfId="0" applyFont="1" applyAlignment="1">
      <alignment horizontal="left" vertical="center"/>
    </xf>
    <xf numFmtId="180" fontId="5" fillId="0" borderId="0" xfId="0" applyNumberFormat="1" applyFont="1" applyAlignment="1">
      <alignment horizontal="left" vertical="center"/>
    </xf>
    <xf numFmtId="0" fontId="22" fillId="0" borderId="0" xfId="0" applyFont="1" applyAlignment="1">
      <alignment vertical="center"/>
    </xf>
    <xf numFmtId="0" fontId="8" fillId="0" borderId="0" xfId="0" applyFont="1" applyAlignment="1">
      <alignment vertical="center"/>
    </xf>
    <xf numFmtId="10" fontId="5" fillId="0" borderId="4" xfId="1" applyNumberFormat="1" applyFont="1" applyFill="1" applyBorder="1" applyAlignment="1">
      <alignment horizontal="right" vertical="center" wrapText="1"/>
    </xf>
    <xf numFmtId="177" fontId="5" fillId="0" borderId="4" xfId="0" applyNumberFormat="1" applyFont="1" applyBorder="1" applyAlignment="1">
      <alignment horizontal="right" vertical="center" wrapText="1"/>
    </xf>
    <xf numFmtId="0" fontId="5" fillId="0" borderId="34" xfId="0" applyFont="1" applyBorder="1" applyAlignment="1">
      <alignment horizontal="left" vertical="center"/>
    </xf>
    <xf numFmtId="178" fontId="5" fillId="0" borderId="4" xfId="0" applyNumberFormat="1" applyFont="1" applyBorder="1" applyAlignment="1">
      <alignment horizontal="right" vertical="center" wrapText="1"/>
    </xf>
    <xf numFmtId="0" fontId="26" fillId="0" borderId="0" xfId="0" applyFont="1" applyAlignment="1">
      <alignment vertical="center"/>
    </xf>
    <xf numFmtId="0" fontId="5" fillId="0" borderId="0" xfId="0" applyFont="1" applyAlignment="1">
      <alignment horizontal="center" vertical="top" wrapText="1"/>
    </xf>
    <xf numFmtId="0" fontId="8" fillId="0" borderId="0" xfId="0" applyFont="1" applyAlignment="1">
      <alignment horizontal="center"/>
    </xf>
    <xf numFmtId="0" fontId="22" fillId="0" borderId="0" xfId="0" applyFont="1"/>
    <xf numFmtId="0" fontId="22" fillId="0" borderId="0" xfId="0" applyFont="1" applyAlignment="1">
      <alignment horizontal="left" vertical="top" wrapText="1"/>
    </xf>
    <xf numFmtId="0" fontId="22" fillId="0" borderId="0" xfId="0" applyFont="1" applyAlignment="1">
      <alignment vertical="top"/>
    </xf>
    <xf numFmtId="0" fontId="5" fillId="0" borderId="0" xfId="0" applyFont="1" applyAlignment="1">
      <alignment vertical="top" wrapText="1"/>
    </xf>
    <xf numFmtId="0" fontId="24" fillId="0" borderId="4" xfId="0" applyFont="1" applyBorder="1" applyAlignment="1">
      <alignment horizontal="left" vertical="center" wrapText="1"/>
    </xf>
    <xf numFmtId="0" fontId="24" fillId="0" borderId="0" xfId="0" applyFont="1" applyAlignment="1">
      <alignment horizontal="left" vertical="top" wrapText="1"/>
    </xf>
    <xf numFmtId="0" fontId="24" fillId="0" borderId="0" xfId="0" applyFont="1" applyAlignment="1">
      <alignment vertical="center"/>
    </xf>
    <xf numFmtId="0" fontId="24" fillId="0" borderId="4" xfId="0" applyFont="1" applyBorder="1" applyAlignment="1">
      <alignment horizontal="left" vertical="center" shrinkToFit="1"/>
    </xf>
    <xf numFmtId="0" fontId="24" fillId="0" borderId="0" xfId="0" applyFont="1" applyAlignment="1">
      <alignment vertical="top"/>
    </xf>
    <xf numFmtId="0" fontId="24" fillId="0" borderId="0" xfId="0" applyFont="1"/>
    <xf numFmtId="0" fontId="24" fillId="0" borderId="4" xfId="0" applyFont="1" applyBorder="1" applyAlignment="1">
      <alignment horizontal="left" vertical="top" wrapText="1"/>
    </xf>
    <xf numFmtId="0" fontId="6" fillId="0" borderId="4" xfId="0" applyFont="1" applyBorder="1" applyAlignment="1">
      <alignment horizontal="center" vertical="center" wrapText="1"/>
    </xf>
    <xf numFmtId="0" fontId="21" fillId="0" borderId="0" xfId="0" applyFont="1"/>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20" xfId="0" applyFont="1" applyBorder="1" applyAlignment="1">
      <alignment horizontal="left" vertical="top" wrapText="1"/>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16" fillId="0" borderId="0" xfId="0" applyFont="1" applyAlignment="1">
      <alignment vertical="center"/>
    </xf>
    <xf numFmtId="0" fontId="17" fillId="0" borderId="0" xfId="0" applyFont="1" applyAlignment="1">
      <alignment vertical="center"/>
    </xf>
    <xf numFmtId="0" fontId="6" fillId="0" borderId="4" xfId="0" applyFont="1" applyBorder="1" applyAlignment="1">
      <alignment horizontal="center" vertical="center"/>
    </xf>
    <xf numFmtId="0" fontId="23" fillId="0" borderId="0" xfId="0" applyFont="1" applyAlignment="1">
      <alignment vertical="center"/>
    </xf>
    <xf numFmtId="0" fontId="6" fillId="0" borderId="4" xfId="0" applyFont="1" applyBorder="1" applyAlignment="1">
      <alignment vertical="center" wrapText="1"/>
    </xf>
    <xf numFmtId="0" fontId="5" fillId="0" borderId="4" xfId="0" applyFont="1" applyBorder="1" applyAlignment="1">
      <alignment vertical="center" wrapText="1"/>
    </xf>
    <xf numFmtId="0" fontId="5" fillId="2" borderId="4" xfId="0" applyFont="1" applyFill="1" applyBorder="1" applyAlignment="1">
      <alignment vertical="center"/>
    </xf>
    <xf numFmtId="0" fontId="6" fillId="2" borderId="4" xfId="0" applyFont="1" applyFill="1" applyBorder="1" applyAlignment="1">
      <alignment vertical="center"/>
    </xf>
    <xf numFmtId="0" fontId="18" fillId="2" borderId="4" xfId="0" applyFont="1" applyFill="1" applyBorder="1" applyAlignment="1">
      <alignment horizontal="left" vertical="center" wrapText="1"/>
    </xf>
    <xf numFmtId="0" fontId="6" fillId="2" borderId="4" xfId="0" applyFont="1" applyFill="1" applyBorder="1" applyAlignment="1">
      <alignment wrapText="1"/>
    </xf>
    <xf numFmtId="0" fontId="5" fillId="2" borderId="4" xfId="0" applyFont="1" applyFill="1" applyBorder="1" applyAlignment="1">
      <alignment horizontal="left" vertical="center"/>
    </xf>
    <xf numFmtId="0" fontId="8" fillId="0" borderId="0" xfId="0" applyFont="1" applyAlignment="1">
      <alignment horizontal="left"/>
    </xf>
    <xf numFmtId="0" fontId="8" fillId="0" borderId="0" xfId="0" applyFont="1" applyAlignment="1">
      <alignment horizontal="left" vertical="center"/>
    </xf>
    <xf numFmtId="0" fontId="11" fillId="0" borderId="9" xfId="0" applyFont="1" applyBorder="1" applyAlignment="1">
      <alignment horizontal="left" vertical="center" wrapText="1"/>
    </xf>
    <xf numFmtId="0" fontId="5" fillId="0" borderId="10" xfId="0" applyFont="1" applyBorder="1" applyAlignment="1">
      <alignment horizontal="right" vertical="center" wrapText="1"/>
    </xf>
    <xf numFmtId="0" fontId="11" fillId="0" borderId="11" xfId="0" applyFont="1" applyBorder="1" applyAlignment="1">
      <alignment horizontal="left" vertical="center" wrapText="1"/>
    </xf>
    <xf numFmtId="0" fontId="5" fillId="0" borderId="12" xfId="0" applyFont="1" applyBorder="1" applyAlignment="1">
      <alignment horizontal="right" vertical="center" wrapText="1"/>
    </xf>
    <xf numFmtId="0" fontId="11" fillId="0" borderId="13" xfId="0" applyFont="1" applyBorder="1" applyAlignment="1">
      <alignment horizontal="left" vertical="center" wrapText="1"/>
    </xf>
    <xf numFmtId="0" fontId="5" fillId="0" borderId="14" xfId="0" applyFont="1" applyBorder="1" applyAlignment="1">
      <alignment horizontal="right" vertical="center" wrapText="1"/>
    </xf>
    <xf numFmtId="0" fontId="11" fillId="0" borderId="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3" xfId="0" applyFont="1" applyBorder="1" applyAlignment="1">
      <alignment horizontal="left" vertical="center" wrapText="1"/>
    </xf>
    <xf numFmtId="0" fontId="5" fillId="0" borderId="22" xfId="0" applyFont="1" applyBorder="1" applyAlignment="1">
      <alignment horizontal="right" vertical="center" wrapText="1"/>
    </xf>
    <xf numFmtId="177" fontId="5" fillId="0" borderId="18" xfId="0" applyNumberFormat="1" applyFont="1" applyBorder="1" applyAlignment="1">
      <alignment horizontal="righ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right" vertical="center" wrapText="1"/>
    </xf>
    <xf numFmtId="0" fontId="11" fillId="0" borderId="15" xfId="0" applyFont="1" applyBorder="1" applyAlignment="1">
      <alignment horizontal="left" vertical="center" wrapText="1"/>
    </xf>
    <xf numFmtId="0" fontId="5" fillId="0" borderId="15" xfId="0" applyFont="1" applyBorder="1" applyAlignment="1">
      <alignment horizontal="left" vertical="center" wrapText="1"/>
    </xf>
    <xf numFmtId="0" fontId="5" fillId="0" borderId="24" xfId="0" applyFont="1" applyBorder="1" applyAlignment="1">
      <alignment horizontal="left" vertical="center" wrapText="1"/>
    </xf>
    <xf numFmtId="0" fontId="5" fillId="0" borderId="13" xfId="0" applyFont="1" applyBorder="1" applyAlignment="1">
      <alignment horizontal="right" vertical="center" wrapText="1"/>
    </xf>
    <xf numFmtId="177" fontId="5" fillId="0" borderId="23" xfId="0" applyNumberFormat="1" applyFont="1" applyBorder="1" applyAlignment="1">
      <alignment horizontal="right" vertical="center" wrapText="1"/>
    </xf>
    <xf numFmtId="0" fontId="5" fillId="0" borderId="26" xfId="0" applyFont="1" applyBorder="1" applyAlignment="1">
      <alignment horizontal="left" vertical="center" wrapText="1"/>
    </xf>
    <xf numFmtId="0" fontId="11" fillId="0" borderId="25" xfId="0" applyFont="1" applyBorder="1" applyAlignment="1">
      <alignment horizontal="left" vertical="center" wrapText="1"/>
    </xf>
    <xf numFmtId="0" fontId="5" fillId="0" borderId="27" xfId="0" applyFont="1" applyBorder="1" applyAlignment="1">
      <alignment horizontal="right" vertical="center" wrapText="1"/>
    </xf>
    <xf numFmtId="177" fontId="5" fillId="0" borderId="28" xfId="0" applyNumberFormat="1" applyFont="1" applyBorder="1" applyAlignment="1">
      <alignment horizontal="right" vertical="center" wrapText="1"/>
    </xf>
    <xf numFmtId="0" fontId="5" fillId="0" borderId="8" xfId="0" applyFont="1" applyBorder="1" applyAlignment="1">
      <alignment horizontal="left" vertical="center" wrapText="1"/>
    </xf>
    <xf numFmtId="179" fontId="5" fillId="0" borderId="12" xfId="0" applyNumberFormat="1" applyFont="1" applyBorder="1" applyAlignment="1">
      <alignment horizontal="right" vertical="center" wrapText="1"/>
    </xf>
    <xf numFmtId="178" fontId="5" fillId="0" borderId="12" xfId="0" applyNumberFormat="1" applyFont="1" applyBorder="1" applyAlignment="1">
      <alignment horizontal="right" vertical="center" wrapText="1"/>
    </xf>
    <xf numFmtId="0" fontId="11" fillId="0" borderId="2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1" xfId="0" applyFont="1" applyBorder="1" applyAlignment="1">
      <alignment horizontal="left" vertical="center" wrapText="1"/>
    </xf>
    <xf numFmtId="0" fontId="5" fillId="0" borderId="9" xfId="0" applyFont="1" applyBorder="1" applyAlignment="1">
      <alignment horizontal="right" vertical="center" wrapText="1"/>
    </xf>
    <xf numFmtId="177" fontId="5" fillId="0" borderId="30" xfId="0" applyNumberFormat="1" applyFont="1" applyBorder="1" applyAlignment="1">
      <alignment horizontal="right" vertical="center" wrapText="1"/>
    </xf>
    <xf numFmtId="177" fontId="5" fillId="0" borderId="26"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2" fontId="5" fillId="0" borderId="12" xfId="0" applyNumberFormat="1" applyFont="1" applyBorder="1" applyAlignment="1">
      <alignment horizontal="right" vertical="center" wrapText="1"/>
    </xf>
    <xf numFmtId="2" fontId="5" fillId="0" borderId="14" xfId="0" applyNumberFormat="1" applyFont="1" applyBorder="1" applyAlignment="1">
      <alignment horizontal="right" vertical="center" wrapText="1"/>
    </xf>
    <xf numFmtId="177" fontId="5" fillId="0" borderId="12" xfId="0" applyNumberFormat="1" applyFont="1" applyBorder="1" applyAlignment="1">
      <alignment horizontal="right" vertical="center" wrapText="1"/>
    </xf>
    <xf numFmtId="0" fontId="11" fillId="0" borderId="1" xfId="0" applyFont="1" applyBorder="1" applyAlignment="1">
      <alignment horizontal="left" vertical="center" wrapText="1"/>
    </xf>
    <xf numFmtId="0" fontId="11" fillId="0" borderId="26" xfId="0" applyFont="1" applyBorder="1" applyAlignment="1">
      <alignment horizontal="left" vertical="center" wrapText="1"/>
    </xf>
    <xf numFmtId="0" fontId="5" fillId="0" borderId="21" xfId="0" applyFont="1" applyBorder="1" applyAlignment="1">
      <alignment horizontal="right" vertical="center" wrapText="1"/>
    </xf>
    <xf numFmtId="177" fontId="5" fillId="0" borderId="7" xfId="0" applyNumberFormat="1" applyFont="1" applyBorder="1" applyAlignment="1">
      <alignment horizontal="right" vertical="center" wrapText="1"/>
    </xf>
    <xf numFmtId="177" fontId="5" fillId="0" borderId="14" xfId="0" applyNumberFormat="1" applyFont="1" applyBorder="1" applyAlignment="1">
      <alignment horizontal="right" vertical="center" wrapText="1"/>
    </xf>
    <xf numFmtId="0" fontId="6" fillId="0" borderId="0" xfId="0" applyFont="1" applyAlignment="1">
      <alignment horizontal="left" vertical="center" wrapText="1"/>
    </xf>
    <xf numFmtId="0" fontId="13" fillId="0" borderId="0" xfId="0" applyFont="1" applyAlignment="1">
      <alignment horizontal="left" vertical="center" wrapText="1"/>
    </xf>
    <xf numFmtId="0" fontId="5" fillId="0" borderId="30" xfId="0" applyFont="1" applyBorder="1" applyAlignment="1">
      <alignment horizontal="right" vertical="center" wrapText="1"/>
    </xf>
    <xf numFmtId="0" fontId="11" fillId="0" borderId="36" xfId="0" applyFont="1" applyBorder="1" applyAlignment="1">
      <alignment horizontal="left" vertical="center" wrapText="1"/>
    </xf>
    <xf numFmtId="0" fontId="5" fillId="0" borderId="37" xfId="0" applyFont="1" applyBorder="1" applyAlignment="1">
      <alignment horizontal="right" vertical="center" wrapText="1"/>
    </xf>
    <xf numFmtId="0" fontId="11" fillId="0" borderId="27" xfId="0" applyFont="1" applyBorder="1" applyAlignment="1">
      <alignment horizontal="left" vertical="center" wrapText="1"/>
    </xf>
    <xf numFmtId="0" fontId="11" fillId="0" borderId="38" xfId="0" applyFont="1" applyBorder="1" applyAlignment="1">
      <alignment horizontal="center" vertical="center" wrapText="1"/>
    </xf>
    <xf numFmtId="177" fontId="5" fillId="0" borderId="39" xfId="0" applyNumberFormat="1" applyFont="1" applyBorder="1" applyAlignment="1">
      <alignment horizontal="right" vertical="center" wrapText="1"/>
    </xf>
    <xf numFmtId="177" fontId="5" fillId="0" borderId="19" xfId="0" applyNumberFormat="1" applyFont="1" applyBorder="1" applyAlignment="1">
      <alignment horizontal="right" vertical="center" wrapText="1"/>
    </xf>
    <xf numFmtId="0" fontId="5" fillId="0" borderId="40" xfId="0" applyFont="1" applyBorder="1" applyAlignment="1">
      <alignment horizontal="left" vertical="center" wrapText="1"/>
    </xf>
    <xf numFmtId="0" fontId="5" fillId="0" borderId="36" xfId="0" applyFont="1" applyBorder="1" applyAlignment="1">
      <alignment horizontal="right" vertical="center" wrapText="1"/>
    </xf>
    <xf numFmtId="177" fontId="5" fillId="0" borderId="41" xfId="0" applyNumberFormat="1" applyFont="1" applyBorder="1" applyAlignment="1">
      <alignment horizontal="right" vertical="center" wrapText="1"/>
    </xf>
    <xf numFmtId="0" fontId="6" fillId="0" borderId="37" xfId="0" applyFont="1" applyBorder="1" applyAlignment="1">
      <alignment horizontal="left" vertical="center" wrapText="1"/>
    </xf>
    <xf numFmtId="0" fontId="5" fillId="0" borderId="37" xfId="0" applyFont="1" applyBorder="1" applyAlignment="1">
      <alignment horizontal="left" vertical="center" wrapText="1"/>
    </xf>
    <xf numFmtId="0" fontId="5" fillId="0" borderId="25" xfId="0" applyFont="1" applyBorder="1" applyAlignment="1">
      <alignment horizontal="left" vertical="center" wrapText="1"/>
    </xf>
    <xf numFmtId="177" fontId="5" fillId="0" borderId="42" xfId="0" applyNumberFormat="1" applyFont="1" applyBorder="1" applyAlignment="1">
      <alignment horizontal="right" vertical="center" wrapText="1"/>
    </xf>
    <xf numFmtId="0" fontId="9" fillId="0" borderId="0" xfId="0" applyFont="1" applyAlignment="1">
      <alignment horizontal="left" vertical="center" wrapText="1"/>
    </xf>
    <xf numFmtId="0" fontId="5" fillId="0" borderId="18" xfId="0" applyFont="1" applyBorder="1" applyAlignment="1">
      <alignment horizontal="right" vertical="center" wrapText="1"/>
    </xf>
    <xf numFmtId="177" fontId="5" fillId="0" borderId="1" xfId="0" applyNumberFormat="1" applyFont="1" applyBorder="1" applyAlignment="1">
      <alignment horizontal="right" vertical="center" wrapText="1"/>
    </xf>
    <xf numFmtId="177" fontId="5" fillId="0" borderId="15" xfId="0" applyNumberFormat="1" applyFont="1" applyBorder="1" applyAlignment="1">
      <alignment horizontal="right" vertical="center" wrapText="1"/>
    </xf>
    <xf numFmtId="177" fontId="5" fillId="0" borderId="17" xfId="0" applyNumberFormat="1" applyFont="1" applyBorder="1" applyAlignment="1">
      <alignment horizontal="right" vertical="center" wrapText="1"/>
    </xf>
    <xf numFmtId="0" fontId="5" fillId="0" borderId="17" xfId="0" applyFont="1" applyBorder="1" applyAlignment="1">
      <alignment horizontal="right" vertical="center" wrapText="1"/>
    </xf>
    <xf numFmtId="1" fontId="5" fillId="0" borderId="14" xfId="0" applyNumberFormat="1" applyFont="1" applyBorder="1" applyAlignment="1">
      <alignment horizontal="right" vertical="center" wrapText="1"/>
    </xf>
    <xf numFmtId="0" fontId="5" fillId="0" borderId="19" xfId="0" applyFont="1" applyBorder="1" applyAlignment="1">
      <alignment horizontal="left" vertical="center" wrapText="1"/>
    </xf>
    <xf numFmtId="0" fontId="4" fillId="0" borderId="0" xfId="0" applyFont="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vertical="center" wrapText="1"/>
    </xf>
    <xf numFmtId="0" fontId="17" fillId="0" borderId="0" xfId="0" applyFont="1" applyAlignment="1">
      <alignment horizontal="left" vertical="center"/>
    </xf>
    <xf numFmtId="49" fontId="17" fillId="0" borderId="0" xfId="0" applyNumberFormat="1" applyFont="1" applyAlignment="1">
      <alignment vertical="center"/>
    </xf>
    <xf numFmtId="0" fontId="5" fillId="0" borderId="19" xfId="0" applyFont="1" applyBorder="1" applyAlignment="1">
      <alignment horizontal="center" vertical="center" wrapText="1"/>
    </xf>
    <xf numFmtId="180" fontId="5" fillId="0" borderId="4" xfId="0" applyNumberFormat="1" applyFont="1" applyBorder="1" applyAlignment="1">
      <alignment horizontal="center" vertical="center" wrapText="1"/>
    </xf>
    <xf numFmtId="0" fontId="5" fillId="0" borderId="0" xfId="0" applyFont="1" applyAlignment="1">
      <alignment horizontal="center" vertical="center" wrapText="1"/>
    </xf>
    <xf numFmtId="0" fontId="8" fillId="0" borderId="20" xfId="0" applyFont="1" applyBorder="1" applyAlignment="1">
      <alignment vertical="center"/>
    </xf>
    <xf numFmtId="0" fontId="8" fillId="0" borderId="19" xfId="0" applyFont="1" applyBorder="1" applyAlignment="1">
      <alignment vertical="center"/>
    </xf>
    <xf numFmtId="0" fontId="5" fillId="0" borderId="34" xfId="0" applyFont="1" applyBorder="1" applyAlignment="1">
      <alignment horizontal="center" vertical="center"/>
    </xf>
    <xf numFmtId="180" fontId="8" fillId="0" borderId="0" xfId="0" applyNumberFormat="1" applyFont="1" applyAlignment="1">
      <alignment vertical="center"/>
    </xf>
    <xf numFmtId="0" fontId="17" fillId="0" borderId="0" xfId="0" applyFont="1" applyAlignment="1">
      <alignment horizontal="left" vertical="center" wrapText="1"/>
    </xf>
    <xf numFmtId="0" fontId="5" fillId="0" borderId="34" xfId="0" applyFont="1" applyBorder="1" applyAlignment="1">
      <alignment horizontal="left" vertical="center" wrapText="1"/>
    </xf>
    <xf numFmtId="182" fontId="5" fillId="0" borderId="0" xfId="0" applyNumberFormat="1" applyFont="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0" fontId="18" fillId="0" borderId="4" xfId="0" applyFont="1" applyBorder="1" applyAlignment="1">
      <alignment horizontal="left" vertical="center"/>
    </xf>
    <xf numFmtId="0" fontId="9" fillId="0" borderId="0" xfId="0" applyFont="1" applyAlignment="1">
      <alignment vertical="center" wrapText="1"/>
    </xf>
    <xf numFmtId="0" fontId="26" fillId="0" borderId="0" xfId="0" applyFont="1" applyAlignment="1">
      <alignment horizontal="left" vertical="top"/>
    </xf>
    <xf numFmtId="0" fontId="8" fillId="0" borderId="4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 xfId="0" applyFont="1" applyBorder="1" applyAlignment="1">
      <alignment horizontal="left" vertical="top" wrapText="1"/>
    </xf>
    <xf numFmtId="0" fontId="8" fillId="0" borderId="34" xfId="0" applyFont="1" applyBorder="1" applyAlignment="1">
      <alignment horizontal="left" vertical="center" wrapText="1"/>
    </xf>
    <xf numFmtId="0" fontId="8" fillId="0" borderId="4" xfId="0" applyFont="1" applyBorder="1" applyAlignment="1">
      <alignment vertical="center"/>
    </xf>
    <xf numFmtId="0" fontId="8" fillId="0" borderId="28" xfId="0" applyFont="1" applyBorder="1" applyAlignment="1">
      <alignment horizontal="lef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2" xfId="0" applyFont="1" applyBorder="1" applyAlignment="1">
      <alignment horizontal="left" vertical="top" wrapText="1"/>
    </xf>
    <xf numFmtId="0" fontId="8" fillId="0" borderId="28" xfId="0" applyFont="1" applyBorder="1" applyAlignment="1">
      <alignment horizontal="left" vertical="top" wrapText="1"/>
    </xf>
    <xf numFmtId="0" fontId="8" fillId="0" borderId="8" xfId="0" applyFont="1" applyBorder="1" applyAlignment="1">
      <alignment horizontal="left" vertical="top" wrapText="1"/>
    </xf>
    <xf numFmtId="0" fontId="0" fillId="0" borderId="0" xfId="0" applyAlignment="1">
      <alignment vertical="center"/>
    </xf>
    <xf numFmtId="0" fontId="6" fillId="0" borderId="7" xfId="0" applyFont="1" applyBorder="1" applyAlignment="1">
      <alignment horizontal="center" vertical="center" wrapText="1"/>
    </xf>
    <xf numFmtId="10" fontId="8" fillId="0" borderId="0" xfId="0" applyNumberFormat="1" applyFont="1" applyAlignment="1">
      <alignment vertical="center"/>
    </xf>
    <xf numFmtId="10" fontId="5" fillId="0" borderId="0" xfId="0" applyNumberFormat="1" applyFont="1" applyAlignment="1">
      <alignment horizontal="left" vertical="center" wrapText="1"/>
    </xf>
    <xf numFmtId="0" fontId="1" fillId="0" borderId="4" xfId="0" applyFont="1" applyBorder="1" applyAlignment="1">
      <alignment horizontal="left" vertical="center"/>
    </xf>
    <xf numFmtId="0" fontId="34" fillId="0" borderId="4" xfId="0" applyFont="1" applyBorder="1" applyAlignment="1">
      <alignment horizontal="left" vertical="center"/>
    </xf>
    <xf numFmtId="0" fontId="8" fillId="0" borderId="4" xfId="0" applyFont="1" applyBorder="1" applyAlignment="1">
      <alignment horizontal="left" vertical="center"/>
    </xf>
    <xf numFmtId="0" fontId="11" fillId="0" borderId="0" xfId="0" applyFont="1" applyAlignment="1">
      <alignment horizontal="left" vertical="center" wrapText="1"/>
    </xf>
    <xf numFmtId="0" fontId="8" fillId="0" borderId="34" xfId="0" applyFont="1" applyBorder="1" applyAlignment="1">
      <alignment vertical="center"/>
    </xf>
    <xf numFmtId="0" fontId="1" fillId="0" borderId="4" xfId="0" applyFont="1" applyBorder="1" applyAlignment="1">
      <alignment horizontal="left" vertical="center" wrapText="1"/>
    </xf>
    <xf numFmtId="0" fontId="36" fillId="0" borderId="4" xfId="0" applyFont="1" applyBorder="1" applyAlignment="1">
      <alignment horizontal="center" vertical="center" wrapText="1"/>
    </xf>
    <xf numFmtId="0" fontId="26" fillId="0" borderId="0" xfId="0" applyFont="1" applyAlignment="1">
      <alignment horizontal="left" vertical="center" wrapText="1"/>
    </xf>
    <xf numFmtId="0" fontId="5" fillId="0" borderId="34" xfId="0" applyFont="1" applyBorder="1" applyAlignment="1">
      <alignment horizontal="left" vertical="center" wrapText="1"/>
    </xf>
    <xf numFmtId="0" fontId="5" fillId="0" borderId="20" xfId="0" applyFont="1" applyBorder="1" applyAlignment="1">
      <alignment horizontal="left" vertical="center" wrapText="1"/>
    </xf>
    <xf numFmtId="0" fontId="5" fillId="0" borderId="19" xfId="0" applyFont="1" applyBorder="1" applyAlignment="1">
      <alignment horizontal="left" vertical="center" wrapText="1"/>
    </xf>
    <xf numFmtId="0" fontId="4" fillId="0" borderId="0" xfId="0" applyFont="1" applyAlignment="1">
      <alignment horizontal="center" vertical="center"/>
    </xf>
    <xf numFmtId="0" fontId="5" fillId="0" borderId="34"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33"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xf>
    <xf numFmtId="0" fontId="5" fillId="0" borderId="34"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 xfId="0" applyFont="1" applyBorder="1" applyAlignment="1">
      <alignment horizontal="left" vertical="center" wrapText="1"/>
    </xf>
    <xf numFmtId="0" fontId="11" fillId="0" borderId="4" xfId="0" applyFont="1" applyBorder="1" applyAlignment="1">
      <alignment horizontal="left" vertical="center"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0" fontId="5" fillId="0" borderId="4" xfId="0" applyFont="1" applyBorder="1" applyAlignment="1">
      <alignment horizontal="left" vertical="center"/>
    </xf>
    <xf numFmtId="0" fontId="11" fillId="0" borderId="4" xfId="0" applyFont="1" applyBorder="1" applyAlignment="1">
      <alignment horizontal="left" vertical="center"/>
    </xf>
    <xf numFmtId="0" fontId="5" fillId="0" borderId="4"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7" fillId="0" borderId="0" xfId="0" applyFont="1" applyAlignment="1">
      <alignment horizontal="center" vertical="center"/>
    </xf>
    <xf numFmtId="0" fontId="6" fillId="0" borderId="4" xfId="0" applyFont="1" applyBorder="1" applyAlignment="1">
      <alignment horizontal="left" vertical="center"/>
    </xf>
    <xf numFmtId="0" fontId="9" fillId="0" borderId="0" xfId="0" applyFont="1" applyAlignment="1">
      <alignment horizontal="center"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30" xfId="0" applyFont="1" applyBorder="1" applyAlignment="1">
      <alignment horizontal="left"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0" fillId="0" borderId="35" xfId="0" applyBorder="1" applyAlignment="1">
      <alignment horizontal="left" shrinkToFit="1"/>
    </xf>
    <xf numFmtId="0" fontId="8" fillId="0" borderId="0" xfId="0" applyFont="1"/>
    <xf numFmtId="0" fontId="1" fillId="0" borderId="0" xfId="0" applyFont="1"/>
    <xf numFmtId="0" fontId="12" fillId="0" borderId="0" xfId="0" applyFont="1"/>
    <xf numFmtId="0" fontId="10" fillId="0" borderId="0" xfId="0" applyFont="1"/>
  </cellXfs>
  <cellStyles count="58">
    <cellStyle name="パーセント" xfId="1" builtinId="5"/>
    <cellStyle name="パーセント 2" xfId="3" xr:uid="{00000000-0005-0000-0000-000001000000}"/>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標準" xfId="0" builtinId="0"/>
    <cellStyle name="標準 2" xfId="2" xr:uid="{00000000-0005-0000-0000-00001E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88"/>
  <sheetViews>
    <sheetView tabSelected="1" zoomScaleSheetLayoutView="98" workbookViewId="0"/>
  </sheetViews>
  <sheetFormatPr defaultColWidth="13.59765625" defaultRowHeight="15.5"/>
  <cols>
    <col min="1" max="1" width="4.19921875" style="57" customWidth="1"/>
    <col min="2" max="2" width="20.59765625" style="29" customWidth="1"/>
    <col min="3" max="3" width="12.59765625" style="29" customWidth="1"/>
    <col min="4" max="4" width="11.3984375" style="29" customWidth="1"/>
    <col min="5" max="5" width="12.59765625" style="148" customWidth="1"/>
    <col min="6" max="8" width="10.59765625" style="29" customWidth="1"/>
    <col min="9" max="9" width="13.59765625" style="29"/>
    <col min="10" max="10" width="9.3984375" style="29" customWidth="1"/>
    <col min="11" max="11" width="8.59765625" style="29" customWidth="1"/>
    <col min="12" max="12" width="9.3984375" style="29" customWidth="1"/>
    <col min="13" max="16384" width="13.59765625" style="29"/>
  </cols>
  <sheetData>
    <row r="1" spans="1:12" ht="21" customHeight="1">
      <c r="B1" s="191" t="s">
        <v>728</v>
      </c>
      <c r="C1" s="191"/>
      <c r="D1" s="191"/>
      <c r="E1" s="191"/>
      <c r="F1" s="191"/>
      <c r="G1" s="191"/>
      <c r="H1" s="139"/>
      <c r="K1" s="7"/>
    </row>
    <row r="2" spans="1:12">
      <c r="A2" s="140"/>
      <c r="B2" s="26"/>
      <c r="C2" s="7"/>
      <c r="D2" s="7"/>
      <c r="E2" s="19"/>
      <c r="F2" s="7"/>
      <c r="G2" s="7"/>
      <c r="K2" s="7"/>
    </row>
    <row r="3" spans="1:12" ht="20" customHeight="1">
      <c r="A3" s="141" t="s">
        <v>729</v>
      </c>
      <c r="B3" s="141"/>
      <c r="C3" s="141"/>
      <c r="D3" s="141"/>
      <c r="E3" s="141"/>
      <c r="F3" s="141"/>
      <c r="G3" s="141"/>
      <c r="H3" s="141"/>
      <c r="K3" s="7"/>
    </row>
    <row r="4" spans="1:12" ht="20" customHeight="1">
      <c r="A4" s="140"/>
      <c r="B4" s="10" t="s">
        <v>730</v>
      </c>
      <c r="C4" s="14">
        <v>27517280</v>
      </c>
      <c r="D4" s="20"/>
      <c r="E4" s="19"/>
      <c r="F4" s="7"/>
      <c r="G4" s="7"/>
      <c r="K4" s="7"/>
    </row>
    <row r="5" spans="1:12" ht="20" customHeight="1">
      <c r="A5" s="140"/>
      <c r="B5" s="10" t="s">
        <v>731</v>
      </c>
      <c r="C5" s="8"/>
      <c r="D5" s="4"/>
      <c r="E5" s="19"/>
      <c r="F5" s="7"/>
      <c r="G5" s="7"/>
      <c r="K5" s="7"/>
    </row>
    <row r="6" spans="1:12" ht="20" customHeight="1">
      <c r="A6" s="140"/>
      <c r="B6" s="10" t="s">
        <v>732</v>
      </c>
      <c r="C6" s="14">
        <v>11887949</v>
      </c>
      <c r="D6" s="20"/>
      <c r="E6" s="19"/>
      <c r="F6" s="7"/>
      <c r="G6" s="7"/>
      <c r="K6" s="7"/>
    </row>
    <row r="7" spans="1:12" ht="20" customHeight="1">
      <c r="A7" s="140"/>
      <c r="B7" s="10" t="s">
        <v>733</v>
      </c>
      <c r="C7" s="30">
        <v>0.432</v>
      </c>
      <c r="D7" s="21"/>
      <c r="E7" s="19"/>
      <c r="F7" s="7"/>
      <c r="G7" s="7"/>
      <c r="K7" s="7"/>
    </row>
    <row r="8" spans="1:12" ht="20" customHeight="1">
      <c r="A8" s="140"/>
      <c r="B8" s="10" t="s">
        <v>734</v>
      </c>
      <c r="C8" s="14">
        <v>11218602</v>
      </c>
      <c r="D8" s="20"/>
      <c r="E8" s="19"/>
      <c r="F8" s="7"/>
      <c r="G8" s="7"/>
      <c r="K8" s="7"/>
    </row>
    <row r="9" spans="1:12" ht="20" customHeight="1">
      <c r="A9" s="140"/>
      <c r="B9" s="10" t="s">
        <v>735</v>
      </c>
      <c r="C9" s="16">
        <v>0.94369999999999998</v>
      </c>
      <c r="D9" s="22"/>
      <c r="E9" s="19"/>
      <c r="F9" s="7"/>
      <c r="G9" s="7"/>
      <c r="K9" s="7"/>
    </row>
    <row r="10" spans="1:12" ht="20" customHeight="1">
      <c r="A10" s="140"/>
      <c r="B10" s="26"/>
      <c r="C10" s="7"/>
      <c r="D10" s="7"/>
      <c r="E10" s="19"/>
      <c r="F10" s="7"/>
      <c r="G10" s="7"/>
      <c r="K10" s="7"/>
    </row>
    <row r="11" spans="1:12" ht="20" customHeight="1">
      <c r="A11" s="140"/>
      <c r="B11" s="192" t="s">
        <v>736</v>
      </c>
      <c r="C11" s="193"/>
      <c r="D11" s="142"/>
      <c r="E11" s="143" t="s">
        <v>737</v>
      </c>
      <c r="F11" s="138" t="s">
        <v>738</v>
      </c>
      <c r="G11" s="138" t="s">
        <v>739</v>
      </c>
      <c r="H11" s="138" t="s">
        <v>740</v>
      </c>
      <c r="K11" s="144" t="s">
        <v>738</v>
      </c>
      <c r="L11" s="144" t="s">
        <v>741</v>
      </c>
    </row>
    <row r="12" spans="1:12" ht="20" customHeight="1">
      <c r="A12" s="140"/>
      <c r="B12" s="32" t="s">
        <v>381</v>
      </c>
      <c r="C12" s="145"/>
      <c r="D12" s="146"/>
      <c r="E12" s="14">
        <v>1382051</v>
      </c>
      <c r="F12" s="30">
        <f>K12/100</f>
        <v>0.1232</v>
      </c>
      <c r="G12" s="8">
        <v>62</v>
      </c>
      <c r="H12" s="30">
        <f>L12/100</f>
        <v>0.1348</v>
      </c>
      <c r="K12" s="6">
        <v>12.32</v>
      </c>
      <c r="L12" s="6">
        <v>13.48</v>
      </c>
    </row>
    <row r="13" spans="1:12" ht="20" customHeight="1">
      <c r="A13" s="140"/>
      <c r="B13" s="32" t="s">
        <v>382</v>
      </c>
      <c r="C13" s="145"/>
      <c r="D13" s="146"/>
      <c r="E13" s="14">
        <v>1344820</v>
      </c>
      <c r="F13" s="30">
        <f t="shared" ref="F13:F76" si="0">K13/100</f>
        <v>0.11990000000000001</v>
      </c>
      <c r="G13" s="8">
        <v>60</v>
      </c>
      <c r="H13" s="30">
        <f t="shared" ref="H13:H76" si="1">L13/100</f>
        <v>0.13039999999999999</v>
      </c>
      <c r="K13" s="6">
        <v>11.99</v>
      </c>
      <c r="L13" s="6">
        <v>13.04</v>
      </c>
    </row>
    <row r="14" spans="1:12" ht="20" customHeight="1">
      <c r="A14" s="140"/>
      <c r="B14" s="32" t="s">
        <v>383</v>
      </c>
      <c r="C14" s="145"/>
      <c r="D14" s="146"/>
      <c r="E14" s="14">
        <v>980304</v>
      </c>
      <c r="F14" s="30">
        <f t="shared" si="0"/>
        <v>8.7400000000000005E-2</v>
      </c>
      <c r="G14" s="8">
        <v>49</v>
      </c>
      <c r="H14" s="30">
        <f t="shared" si="1"/>
        <v>0.1065</v>
      </c>
      <c r="K14" s="6">
        <v>8.74</v>
      </c>
      <c r="L14" s="6">
        <v>10.65</v>
      </c>
    </row>
    <row r="15" spans="1:12" ht="20" customHeight="1">
      <c r="A15" s="140"/>
      <c r="B15" s="32" t="s">
        <v>384</v>
      </c>
      <c r="C15" s="145"/>
      <c r="D15" s="146"/>
      <c r="E15" s="14">
        <v>977344</v>
      </c>
      <c r="F15" s="30">
        <f t="shared" si="0"/>
        <v>8.7100000000000011E-2</v>
      </c>
      <c r="G15" s="8">
        <v>44</v>
      </c>
      <c r="H15" s="30">
        <f t="shared" si="1"/>
        <v>9.5600000000000004E-2</v>
      </c>
      <c r="K15" s="6">
        <v>8.7100000000000009</v>
      </c>
      <c r="L15" s="6">
        <v>9.56</v>
      </c>
    </row>
    <row r="16" spans="1:12" ht="20" customHeight="1">
      <c r="A16" s="140"/>
      <c r="B16" s="32" t="s">
        <v>385</v>
      </c>
      <c r="C16" s="145"/>
      <c r="D16" s="146"/>
      <c r="E16" s="14">
        <v>972952</v>
      </c>
      <c r="F16" s="30">
        <f t="shared" si="0"/>
        <v>8.6699999999999999E-2</v>
      </c>
      <c r="G16" s="8">
        <v>48</v>
      </c>
      <c r="H16" s="30">
        <f t="shared" si="1"/>
        <v>0.1043</v>
      </c>
      <c r="K16" s="6">
        <v>8.67</v>
      </c>
      <c r="L16" s="6">
        <v>10.43</v>
      </c>
    </row>
    <row r="17" spans="1:12" ht="20" customHeight="1">
      <c r="A17" s="140"/>
      <c r="B17" s="32" t="s">
        <v>386</v>
      </c>
      <c r="C17" s="145"/>
      <c r="D17" s="146"/>
      <c r="E17" s="14">
        <v>841738</v>
      </c>
      <c r="F17" s="30">
        <f t="shared" si="0"/>
        <v>7.4999999999999997E-2</v>
      </c>
      <c r="G17" s="8">
        <v>46</v>
      </c>
      <c r="H17" s="30">
        <f t="shared" si="1"/>
        <v>0.1</v>
      </c>
      <c r="K17" s="6">
        <v>7.5</v>
      </c>
      <c r="L17" s="6">
        <v>10</v>
      </c>
    </row>
    <row r="18" spans="1:12" ht="20" customHeight="1">
      <c r="A18" s="140"/>
      <c r="B18" s="32" t="s">
        <v>387</v>
      </c>
      <c r="C18" s="145"/>
      <c r="D18" s="146"/>
      <c r="E18" s="14">
        <v>839978</v>
      </c>
      <c r="F18" s="30">
        <f t="shared" si="0"/>
        <v>7.4900000000000008E-2</v>
      </c>
      <c r="G18" s="8">
        <v>37</v>
      </c>
      <c r="H18" s="30">
        <f t="shared" si="1"/>
        <v>8.0399999999999985E-2</v>
      </c>
      <c r="K18" s="6">
        <v>7.49</v>
      </c>
      <c r="L18" s="6">
        <v>8.0399999999999991</v>
      </c>
    </row>
    <row r="19" spans="1:12" ht="20" customHeight="1">
      <c r="A19" s="140"/>
      <c r="B19" s="32" t="s">
        <v>388</v>
      </c>
      <c r="C19" s="145"/>
      <c r="D19" s="146"/>
      <c r="E19" s="14">
        <v>613626</v>
      </c>
      <c r="F19" s="30">
        <f t="shared" si="0"/>
        <v>5.4699999999999999E-2</v>
      </c>
      <c r="G19" s="8">
        <v>28</v>
      </c>
      <c r="H19" s="30">
        <f t="shared" si="1"/>
        <v>6.0899999999999996E-2</v>
      </c>
      <c r="K19" s="6">
        <v>5.47</v>
      </c>
      <c r="L19" s="6">
        <v>6.09</v>
      </c>
    </row>
    <row r="20" spans="1:12" ht="20" customHeight="1">
      <c r="A20" s="140"/>
      <c r="B20" s="32" t="s">
        <v>389</v>
      </c>
      <c r="C20" s="145"/>
      <c r="D20" s="146"/>
      <c r="E20" s="14">
        <v>566553</v>
      </c>
      <c r="F20" s="30">
        <f t="shared" si="0"/>
        <v>5.0499999999999996E-2</v>
      </c>
      <c r="G20" s="8">
        <v>27</v>
      </c>
      <c r="H20" s="30">
        <f t="shared" si="1"/>
        <v>5.8700000000000002E-2</v>
      </c>
      <c r="K20" s="6">
        <v>5.05</v>
      </c>
      <c r="L20" s="6">
        <v>5.87</v>
      </c>
    </row>
    <row r="21" spans="1:12" ht="20" customHeight="1">
      <c r="A21" s="140"/>
      <c r="B21" s="32" t="s">
        <v>331</v>
      </c>
      <c r="C21" s="145"/>
      <c r="D21" s="146"/>
      <c r="E21" s="14">
        <v>367106</v>
      </c>
      <c r="F21" s="30">
        <f t="shared" si="0"/>
        <v>3.27E-2</v>
      </c>
      <c r="G21" s="8">
        <v>16</v>
      </c>
      <c r="H21" s="30">
        <f t="shared" si="1"/>
        <v>3.4799999999999998E-2</v>
      </c>
      <c r="K21" s="6">
        <v>3.27</v>
      </c>
      <c r="L21" s="6">
        <v>3.48</v>
      </c>
    </row>
    <row r="22" spans="1:12" ht="20" customHeight="1">
      <c r="A22" s="140"/>
      <c r="B22" s="32" t="s">
        <v>332</v>
      </c>
      <c r="C22" s="145"/>
      <c r="D22" s="146"/>
      <c r="E22" s="14">
        <v>265179</v>
      </c>
      <c r="F22" s="30">
        <f t="shared" si="0"/>
        <v>2.3599999999999999E-2</v>
      </c>
      <c r="G22" s="8">
        <v>5</v>
      </c>
      <c r="H22" s="30">
        <f t="shared" si="1"/>
        <v>1.09E-2</v>
      </c>
      <c r="K22" s="6">
        <v>2.36</v>
      </c>
      <c r="L22" s="6">
        <v>1.0900000000000001</v>
      </c>
    </row>
    <row r="23" spans="1:12" ht="20" customHeight="1">
      <c r="A23" s="140"/>
      <c r="B23" s="32" t="s">
        <v>284</v>
      </c>
      <c r="C23" s="145"/>
      <c r="D23" s="146"/>
      <c r="E23" s="14">
        <v>253024</v>
      </c>
      <c r="F23" s="30">
        <f t="shared" si="0"/>
        <v>2.2599999999999999E-2</v>
      </c>
      <c r="G23" s="8">
        <v>3</v>
      </c>
      <c r="H23" s="30">
        <f t="shared" si="1"/>
        <v>6.5000000000000006E-3</v>
      </c>
      <c r="K23" s="6">
        <v>2.2599999999999998</v>
      </c>
      <c r="L23" s="6">
        <v>0.65</v>
      </c>
    </row>
    <row r="24" spans="1:12" ht="20" customHeight="1">
      <c r="A24" s="140"/>
      <c r="B24" s="32" t="s">
        <v>273</v>
      </c>
      <c r="C24" s="145"/>
      <c r="D24" s="146"/>
      <c r="E24" s="14">
        <v>230975</v>
      </c>
      <c r="F24" s="30">
        <f t="shared" si="0"/>
        <v>2.06E-2</v>
      </c>
      <c r="G24" s="8">
        <v>4</v>
      </c>
      <c r="H24" s="30">
        <f t="shared" si="1"/>
        <v>8.6999999999999994E-3</v>
      </c>
      <c r="K24" s="6">
        <v>2.06</v>
      </c>
      <c r="L24" s="6">
        <v>0.87</v>
      </c>
    </row>
    <row r="25" spans="1:12" ht="20" customHeight="1">
      <c r="A25" s="140"/>
      <c r="B25" s="32" t="s">
        <v>274</v>
      </c>
      <c r="C25" s="145"/>
      <c r="D25" s="146"/>
      <c r="E25" s="14">
        <v>159017</v>
      </c>
      <c r="F25" s="30">
        <f t="shared" si="0"/>
        <v>1.4199999999999999E-2</v>
      </c>
      <c r="G25" s="8">
        <v>1</v>
      </c>
      <c r="H25" s="30">
        <f t="shared" si="1"/>
        <v>2.2000000000000001E-3</v>
      </c>
      <c r="K25" s="6">
        <v>1.42</v>
      </c>
      <c r="L25" s="6">
        <v>0.22</v>
      </c>
    </row>
    <row r="26" spans="1:12" ht="20" customHeight="1">
      <c r="A26" s="140"/>
      <c r="B26" s="32" t="s">
        <v>275</v>
      </c>
      <c r="C26" s="145"/>
      <c r="D26" s="146"/>
      <c r="E26" s="14">
        <v>132059</v>
      </c>
      <c r="F26" s="30">
        <f t="shared" si="0"/>
        <v>1.18E-2</v>
      </c>
      <c r="G26" s="8">
        <v>7</v>
      </c>
      <c r="H26" s="30">
        <f t="shared" si="1"/>
        <v>1.52E-2</v>
      </c>
      <c r="K26" s="6">
        <v>1.18</v>
      </c>
      <c r="L26" s="6">
        <v>1.52</v>
      </c>
    </row>
    <row r="27" spans="1:12" ht="20" customHeight="1">
      <c r="A27" s="140"/>
      <c r="B27" s="32" t="s">
        <v>276</v>
      </c>
      <c r="C27" s="145"/>
      <c r="D27" s="146"/>
      <c r="E27" s="14">
        <v>125314</v>
      </c>
      <c r="F27" s="30">
        <f t="shared" si="0"/>
        <v>1.1200000000000002E-2</v>
      </c>
      <c r="G27" s="8">
        <v>4</v>
      </c>
      <c r="H27" s="30">
        <f t="shared" si="1"/>
        <v>8.6999999999999994E-3</v>
      </c>
      <c r="K27" s="6">
        <v>1.1200000000000001</v>
      </c>
      <c r="L27" s="6">
        <v>0.87</v>
      </c>
    </row>
    <row r="28" spans="1:12" ht="20" customHeight="1">
      <c r="A28" s="140"/>
      <c r="B28" s="32" t="s">
        <v>277</v>
      </c>
      <c r="C28" s="145"/>
      <c r="D28" s="146"/>
      <c r="E28" s="14">
        <v>91726</v>
      </c>
      <c r="F28" s="30">
        <f t="shared" si="0"/>
        <v>8.199999999999999E-3</v>
      </c>
      <c r="G28" s="8">
        <v>0</v>
      </c>
      <c r="H28" s="30">
        <f t="shared" si="1"/>
        <v>0</v>
      </c>
      <c r="K28" s="6">
        <v>0.82</v>
      </c>
      <c r="L28" s="6">
        <v>0</v>
      </c>
    </row>
    <row r="29" spans="1:12" ht="20" customHeight="1">
      <c r="A29" s="140"/>
      <c r="B29" s="32" t="s">
        <v>278</v>
      </c>
      <c r="C29" s="145"/>
      <c r="D29" s="146"/>
      <c r="E29" s="14">
        <v>89034</v>
      </c>
      <c r="F29" s="30">
        <f t="shared" si="0"/>
        <v>7.9000000000000008E-3</v>
      </c>
      <c r="G29" s="8">
        <v>0</v>
      </c>
      <c r="H29" s="30">
        <f t="shared" si="1"/>
        <v>0</v>
      </c>
      <c r="K29" s="6">
        <v>0.79</v>
      </c>
      <c r="L29" s="6">
        <v>0</v>
      </c>
    </row>
    <row r="30" spans="1:12" ht="20" customHeight="1">
      <c r="A30" s="140"/>
      <c r="B30" s="32" t="s">
        <v>279</v>
      </c>
      <c r="C30" s="145"/>
      <c r="D30" s="146"/>
      <c r="E30" s="14">
        <v>78704</v>
      </c>
      <c r="F30" s="30">
        <f t="shared" si="0"/>
        <v>6.9999999999999993E-3</v>
      </c>
      <c r="G30" s="8">
        <v>0</v>
      </c>
      <c r="H30" s="30">
        <f t="shared" si="1"/>
        <v>0</v>
      </c>
      <c r="K30" s="6">
        <v>0.7</v>
      </c>
      <c r="L30" s="6">
        <v>0</v>
      </c>
    </row>
    <row r="31" spans="1:12" ht="20" customHeight="1">
      <c r="A31" s="140"/>
      <c r="B31" s="32" t="s">
        <v>335</v>
      </c>
      <c r="C31" s="145"/>
      <c r="D31" s="146"/>
      <c r="E31" s="14">
        <v>74082</v>
      </c>
      <c r="F31" s="30">
        <f t="shared" si="0"/>
        <v>6.6E-3</v>
      </c>
      <c r="G31" s="8">
        <v>0</v>
      </c>
      <c r="H31" s="30">
        <f t="shared" si="1"/>
        <v>0</v>
      </c>
      <c r="K31" s="6">
        <v>0.66</v>
      </c>
      <c r="L31" s="6">
        <v>0</v>
      </c>
    </row>
    <row r="32" spans="1:12" ht="20" customHeight="1">
      <c r="A32" s="140"/>
      <c r="B32" s="32" t="s">
        <v>336</v>
      </c>
      <c r="C32" s="145"/>
      <c r="D32" s="146"/>
      <c r="E32" s="14">
        <v>71043</v>
      </c>
      <c r="F32" s="30">
        <f t="shared" si="0"/>
        <v>6.3E-3</v>
      </c>
      <c r="G32" s="8">
        <v>0</v>
      </c>
      <c r="H32" s="30">
        <f t="shared" si="1"/>
        <v>0</v>
      </c>
      <c r="K32" s="6">
        <v>0.63</v>
      </c>
      <c r="L32" s="6">
        <v>0</v>
      </c>
    </row>
    <row r="33" spans="1:12" ht="20" customHeight="1">
      <c r="A33" s="140"/>
      <c r="B33" s="32" t="s">
        <v>337</v>
      </c>
      <c r="C33" s="145"/>
      <c r="D33" s="146"/>
      <c r="E33" s="14">
        <v>52735</v>
      </c>
      <c r="F33" s="30">
        <f t="shared" si="0"/>
        <v>4.6999999999999993E-3</v>
      </c>
      <c r="G33" s="8">
        <v>1</v>
      </c>
      <c r="H33" s="30">
        <f t="shared" si="1"/>
        <v>2.2000000000000001E-3</v>
      </c>
      <c r="K33" s="6">
        <v>0.47</v>
      </c>
      <c r="L33" s="6">
        <v>0.22</v>
      </c>
    </row>
    <row r="34" spans="1:12" ht="20" customHeight="1">
      <c r="A34" s="140"/>
      <c r="B34" s="32" t="s">
        <v>338</v>
      </c>
      <c r="C34" s="145"/>
      <c r="D34" s="146"/>
      <c r="E34" s="14">
        <v>51656</v>
      </c>
      <c r="F34" s="30">
        <f t="shared" si="0"/>
        <v>4.5999999999999999E-3</v>
      </c>
      <c r="G34" s="8">
        <v>3</v>
      </c>
      <c r="H34" s="30">
        <f t="shared" si="1"/>
        <v>6.5000000000000006E-3</v>
      </c>
      <c r="K34" s="6">
        <v>0.46</v>
      </c>
      <c r="L34" s="6">
        <v>0.65</v>
      </c>
    </row>
    <row r="35" spans="1:12" ht="20" customHeight="1">
      <c r="A35" s="140"/>
      <c r="B35" s="32" t="s">
        <v>339</v>
      </c>
      <c r="C35" s="145"/>
      <c r="D35" s="146"/>
      <c r="E35" s="14">
        <v>42032</v>
      </c>
      <c r="F35" s="30">
        <f t="shared" si="0"/>
        <v>3.7000000000000002E-3</v>
      </c>
      <c r="G35" s="8">
        <v>1</v>
      </c>
      <c r="H35" s="30">
        <f t="shared" si="1"/>
        <v>2.2000000000000001E-3</v>
      </c>
      <c r="K35" s="6">
        <v>0.37</v>
      </c>
      <c r="L35" s="6">
        <v>0.22</v>
      </c>
    </row>
    <row r="36" spans="1:12" ht="20" customHeight="1">
      <c r="A36" s="140"/>
      <c r="B36" s="32" t="s">
        <v>340</v>
      </c>
      <c r="C36" s="145"/>
      <c r="D36" s="146"/>
      <c r="E36" s="14">
        <v>40061</v>
      </c>
      <c r="F36" s="30">
        <f t="shared" si="0"/>
        <v>3.5999999999999999E-3</v>
      </c>
      <c r="G36" s="8">
        <v>2</v>
      </c>
      <c r="H36" s="30">
        <f t="shared" si="1"/>
        <v>4.3E-3</v>
      </c>
      <c r="K36" s="6">
        <v>0.36</v>
      </c>
      <c r="L36" s="6">
        <v>0.43</v>
      </c>
    </row>
    <row r="37" spans="1:12" ht="20" customHeight="1">
      <c r="A37" s="140"/>
      <c r="B37" s="32" t="s">
        <v>341</v>
      </c>
      <c r="C37" s="145"/>
      <c r="D37" s="146"/>
      <c r="E37" s="14">
        <v>36665</v>
      </c>
      <c r="F37" s="30">
        <f t="shared" si="0"/>
        <v>3.3E-3</v>
      </c>
      <c r="G37" s="8">
        <v>0</v>
      </c>
      <c r="H37" s="30">
        <f t="shared" si="1"/>
        <v>0</v>
      </c>
      <c r="K37" s="6">
        <v>0.33</v>
      </c>
      <c r="L37" s="6">
        <v>0</v>
      </c>
    </row>
    <row r="38" spans="1:12" ht="20" customHeight="1">
      <c r="A38" s="140"/>
      <c r="B38" s="32" t="s">
        <v>319</v>
      </c>
      <c r="C38" s="145"/>
      <c r="D38" s="146"/>
      <c r="E38" s="14">
        <v>30092</v>
      </c>
      <c r="F38" s="30">
        <f t="shared" si="0"/>
        <v>2.7000000000000001E-3</v>
      </c>
      <c r="G38" s="8">
        <v>0</v>
      </c>
      <c r="H38" s="30">
        <f t="shared" si="1"/>
        <v>0</v>
      </c>
      <c r="K38" s="6">
        <v>0.27</v>
      </c>
      <c r="L38" s="6">
        <v>0</v>
      </c>
    </row>
    <row r="39" spans="1:12" ht="20" customHeight="1">
      <c r="A39" s="140"/>
      <c r="B39" s="32" t="s">
        <v>320</v>
      </c>
      <c r="C39" s="145"/>
      <c r="D39" s="146"/>
      <c r="E39" s="14">
        <v>29428</v>
      </c>
      <c r="F39" s="30">
        <f t="shared" si="0"/>
        <v>2.5999999999999999E-3</v>
      </c>
      <c r="G39" s="8">
        <v>0</v>
      </c>
      <c r="H39" s="30">
        <f t="shared" si="1"/>
        <v>0</v>
      </c>
      <c r="K39" s="6">
        <v>0.26</v>
      </c>
      <c r="L39" s="6">
        <v>0</v>
      </c>
    </row>
    <row r="40" spans="1:12" ht="20" customHeight="1">
      <c r="A40" s="140"/>
      <c r="B40" s="32" t="s">
        <v>321</v>
      </c>
      <c r="C40" s="145"/>
      <c r="D40" s="146"/>
      <c r="E40" s="14">
        <v>27586</v>
      </c>
      <c r="F40" s="30">
        <f t="shared" si="0"/>
        <v>2.5000000000000001E-3</v>
      </c>
      <c r="G40" s="8">
        <v>1</v>
      </c>
      <c r="H40" s="30">
        <f t="shared" si="1"/>
        <v>2.2000000000000001E-3</v>
      </c>
      <c r="K40" s="6">
        <v>0.25</v>
      </c>
      <c r="L40" s="6">
        <v>0.22</v>
      </c>
    </row>
    <row r="41" spans="1:12" ht="20" customHeight="1">
      <c r="A41" s="140"/>
      <c r="B41" s="32" t="s">
        <v>278</v>
      </c>
      <c r="C41" s="145"/>
      <c r="D41" s="146"/>
      <c r="E41" s="14">
        <v>26744</v>
      </c>
      <c r="F41" s="30">
        <f t="shared" si="0"/>
        <v>2.3999999999999998E-3</v>
      </c>
      <c r="G41" s="8">
        <v>1</v>
      </c>
      <c r="H41" s="30">
        <f t="shared" si="1"/>
        <v>2.2000000000000001E-3</v>
      </c>
      <c r="K41" s="6">
        <v>0.24</v>
      </c>
      <c r="L41" s="6">
        <v>0.22</v>
      </c>
    </row>
    <row r="42" spans="1:12" ht="20" customHeight="1">
      <c r="A42" s="140"/>
      <c r="B42" s="32" t="s">
        <v>322</v>
      </c>
      <c r="C42" s="145"/>
      <c r="D42" s="146"/>
      <c r="E42" s="14">
        <v>26053</v>
      </c>
      <c r="F42" s="30">
        <f t="shared" si="0"/>
        <v>2.3E-3</v>
      </c>
      <c r="G42" s="8">
        <v>4</v>
      </c>
      <c r="H42" s="30">
        <f t="shared" si="1"/>
        <v>8.6999999999999994E-3</v>
      </c>
      <c r="K42" s="6">
        <v>0.23</v>
      </c>
      <c r="L42" s="6">
        <v>0.87</v>
      </c>
    </row>
    <row r="43" spans="1:12" ht="20" customHeight="1">
      <c r="A43" s="140"/>
      <c r="B43" s="32" t="s">
        <v>323</v>
      </c>
      <c r="C43" s="145"/>
      <c r="D43" s="146"/>
      <c r="E43" s="14">
        <v>23506</v>
      </c>
      <c r="F43" s="30">
        <f t="shared" si="0"/>
        <v>2.0999999999999999E-3</v>
      </c>
      <c r="G43" s="8">
        <v>0</v>
      </c>
      <c r="H43" s="30">
        <f t="shared" si="1"/>
        <v>0</v>
      </c>
      <c r="K43" s="6">
        <v>0.21</v>
      </c>
      <c r="L43" s="6">
        <v>0</v>
      </c>
    </row>
    <row r="44" spans="1:12" ht="20" customHeight="1">
      <c r="A44" s="140"/>
      <c r="B44" s="32" t="s">
        <v>324</v>
      </c>
      <c r="C44" s="145"/>
      <c r="D44" s="146"/>
      <c r="E44" s="14">
        <v>23188</v>
      </c>
      <c r="F44" s="30">
        <f t="shared" si="0"/>
        <v>2.0999999999999999E-3</v>
      </c>
      <c r="G44" s="8">
        <v>1</v>
      </c>
      <c r="H44" s="30">
        <f t="shared" si="1"/>
        <v>2.2000000000000001E-3</v>
      </c>
      <c r="K44" s="6">
        <v>0.21</v>
      </c>
      <c r="L44" s="6">
        <v>0.22</v>
      </c>
    </row>
    <row r="45" spans="1:12" ht="20" customHeight="1">
      <c r="A45" s="140"/>
      <c r="B45" s="32" t="s">
        <v>325</v>
      </c>
      <c r="C45" s="145"/>
      <c r="D45" s="146"/>
      <c r="E45" s="14">
        <v>22444</v>
      </c>
      <c r="F45" s="30">
        <f t="shared" si="0"/>
        <v>2E-3</v>
      </c>
      <c r="G45" s="8">
        <v>0</v>
      </c>
      <c r="H45" s="30">
        <f t="shared" si="1"/>
        <v>0</v>
      </c>
      <c r="K45" s="6">
        <v>0.2</v>
      </c>
      <c r="L45" s="6">
        <v>0</v>
      </c>
    </row>
    <row r="46" spans="1:12" ht="20" customHeight="1">
      <c r="A46" s="140"/>
      <c r="B46" s="32" t="s">
        <v>326</v>
      </c>
      <c r="C46" s="145"/>
      <c r="D46" s="146"/>
      <c r="E46" s="14">
        <v>18902</v>
      </c>
      <c r="F46" s="30">
        <f t="shared" si="0"/>
        <v>1.7000000000000001E-3</v>
      </c>
      <c r="G46" s="8">
        <v>1</v>
      </c>
      <c r="H46" s="30">
        <f t="shared" si="1"/>
        <v>2.2000000000000001E-3</v>
      </c>
      <c r="K46" s="6">
        <v>0.17</v>
      </c>
      <c r="L46" s="6">
        <v>0.22</v>
      </c>
    </row>
    <row r="47" spans="1:12" ht="20" customHeight="1">
      <c r="A47" s="140"/>
      <c r="B47" s="32" t="s">
        <v>327</v>
      </c>
      <c r="C47" s="145"/>
      <c r="D47" s="146"/>
      <c r="E47" s="14">
        <v>14089</v>
      </c>
      <c r="F47" s="30">
        <f t="shared" si="0"/>
        <v>1.2999999999999999E-3</v>
      </c>
      <c r="G47" s="8">
        <v>0</v>
      </c>
      <c r="H47" s="30">
        <f t="shared" si="1"/>
        <v>0</v>
      </c>
      <c r="K47" s="6">
        <v>0.13</v>
      </c>
      <c r="L47" s="6">
        <v>0</v>
      </c>
    </row>
    <row r="48" spans="1:12" ht="20" customHeight="1">
      <c r="A48" s="140"/>
      <c r="B48" s="32" t="s">
        <v>328</v>
      </c>
      <c r="C48" s="145"/>
      <c r="D48" s="146"/>
      <c r="E48" s="14">
        <v>13788</v>
      </c>
      <c r="F48" s="30">
        <f t="shared" si="0"/>
        <v>1.1999999999999999E-3</v>
      </c>
      <c r="G48" s="8">
        <v>1</v>
      </c>
      <c r="H48" s="30">
        <f t="shared" si="1"/>
        <v>2.2000000000000001E-3</v>
      </c>
      <c r="K48" s="6">
        <v>0.12</v>
      </c>
      <c r="L48" s="6">
        <v>0.22</v>
      </c>
    </row>
    <row r="49" spans="1:12" ht="20" customHeight="1">
      <c r="A49" s="140"/>
      <c r="B49" s="32" t="s">
        <v>329</v>
      </c>
      <c r="C49" s="145"/>
      <c r="D49" s="146"/>
      <c r="E49" s="14">
        <v>12769</v>
      </c>
      <c r="F49" s="30">
        <f t="shared" si="0"/>
        <v>1.1000000000000001E-3</v>
      </c>
      <c r="G49" s="8">
        <v>1</v>
      </c>
      <c r="H49" s="30">
        <f t="shared" si="1"/>
        <v>2.2000000000000001E-3</v>
      </c>
      <c r="K49" s="6">
        <v>0.11</v>
      </c>
      <c r="L49" s="6">
        <v>0.22</v>
      </c>
    </row>
    <row r="50" spans="1:12" ht="20" customHeight="1">
      <c r="A50" s="140"/>
      <c r="B50" s="32" t="s">
        <v>330</v>
      </c>
      <c r="C50" s="145"/>
      <c r="D50" s="146"/>
      <c r="E50" s="14">
        <v>11955</v>
      </c>
      <c r="F50" s="30">
        <f t="shared" si="0"/>
        <v>1.1000000000000001E-3</v>
      </c>
      <c r="G50" s="8">
        <v>0</v>
      </c>
      <c r="H50" s="30">
        <f t="shared" si="1"/>
        <v>0</v>
      </c>
      <c r="K50" s="6">
        <v>0.11</v>
      </c>
      <c r="L50" s="6">
        <v>0</v>
      </c>
    </row>
    <row r="51" spans="1:12" ht="20" customHeight="1">
      <c r="A51" s="140"/>
      <c r="B51" s="32" t="s">
        <v>205</v>
      </c>
      <c r="C51" s="145"/>
      <c r="D51" s="146"/>
      <c r="E51" s="14">
        <v>11297</v>
      </c>
      <c r="F51" s="30">
        <f t="shared" si="0"/>
        <v>1E-3</v>
      </c>
      <c r="G51" s="8">
        <v>0</v>
      </c>
      <c r="H51" s="30">
        <f t="shared" si="1"/>
        <v>0</v>
      </c>
      <c r="K51" s="6">
        <v>0.1</v>
      </c>
      <c r="L51" s="6">
        <v>0</v>
      </c>
    </row>
    <row r="52" spans="1:12" ht="20" customHeight="1">
      <c r="A52" s="140"/>
      <c r="B52" s="32" t="s">
        <v>206</v>
      </c>
      <c r="C52" s="145"/>
      <c r="D52" s="146"/>
      <c r="E52" s="14">
        <v>10587</v>
      </c>
      <c r="F52" s="30">
        <f t="shared" si="0"/>
        <v>8.9999999999999998E-4</v>
      </c>
      <c r="G52" s="8">
        <v>0</v>
      </c>
      <c r="H52" s="30">
        <f t="shared" si="1"/>
        <v>0</v>
      </c>
      <c r="K52" s="6">
        <v>0.09</v>
      </c>
      <c r="L52" s="6">
        <v>0</v>
      </c>
    </row>
    <row r="53" spans="1:12" ht="20" customHeight="1">
      <c r="A53" s="140"/>
      <c r="B53" s="32" t="s">
        <v>207</v>
      </c>
      <c r="C53" s="145"/>
      <c r="D53" s="146"/>
      <c r="E53" s="14">
        <v>9704</v>
      </c>
      <c r="F53" s="30">
        <f t="shared" si="0"/>
        <v>8.9999999999999998E-4</v>
      </c>
      <c r="G53" s="8">
        <v>1</v>
      </c>
      <c r="H53" s="30">
        <f t="shared" si="1"/>
        <v>2.2000000000000001E-3</v>
      </c>
      <c r="K53" s="6">
        <v>0.09</v>
      </c>
      <c r="L53" s="6">
        <v>0.22</v>
      </c>
    </row>
    <row r="54" spans="1:12" ht="20" customHeight="1">
      <c r="A54" s="140"/>
      <c r="B54" s="32" t="s">
        <v>323</v>
      </c>
      <c r="C54" s="145"/>
      <c r="D54" s="146"/>
      <c r="E54" s="14">
        <v>9019</v>
      </c>
      <c r="F54" s="30">
        <f t="shared" si="0"/>
        <v>8.0000000000000004E-4</v>
      </c>
      <c r="G54" s="8">
        <v>0</v>
      </c>
      <c r="H54" s="30">
        <f t="shared" si="1"/>
        <v>0</v>
      </c>
      <c r="K54" s="6">
        <v>0.08</v>
      </c>
      <c r="L54" s="6">
        <v>0</v>
      </c>
    </row>
    <row r="55" spans="1:12" ht="20" customHeight="1">
      <c r="A55" s="140"/>
      <c r="B55" s="32" t="s">
        <v>208</v>
      </c>
      <c r="C55" s="145"/>
      <c r="D55" s="146"/>
      <c r="E55" s="14">
        <v>8446</v>
      </c>
      <c r="F55" s="30">
        <f t="shared" si="0"/>
        <v>8.0000000000000004E-4</v>
      </c>
      <c r="G55" s="8">
        <v>0</v>
      </c>
      <c r="H55" s="30">
        <f t="shared" si="1"/>
        <v>0</v>
      </c>
      <c r="K55" s="6">
        <v>0.08</v>
      </c>
      <c r="L55" s="6">
        <v>0</v>
      </c>
    </row>
    <row r="56" spans="1:12" ht="20" customHeight="1">
      <c r="A56" s="140"/>
      <c r="B56" s="32" t="s">
        <v>209</v>
      </c>
      <c r="C56" s="145"/>
      <c r="D56" s="146"/>
      <c r="E56" s="14">
        <v>8379</v>
      </c>
      <c r="F56" s="30">
        <f t="shared" si="0"/>
        <v>7.000000000000001E-4</v>
      </c>
      <c r="G56" s="8">
        <v>0</v>
      </c>
      <c r="H56" s="30">
        <f t="shared" si="1"/>
        <v>0</v>
      </c>
      <c r="K56" s="6">
        <v>7.0000000000000007E-2</v>
      </c>
      <c r="L56" s="6">
        <v>0</v>
      </c>
    </row>
    <row r="57" spans="1:12" ht="20" customHeight="1">
      <c r="A57" s="140"/>
      <c r="B57" s="32" t="s">
        <v>210</v>
      </c>
      <c r="C57" s="145"/>
      <c r="D57" s="146"/>
      <c r="E57" s="14">
        <v>7724</v>
      </c>
      <c r="F57" s="30">
        <f t="shared" si="0"/>
        <v>7.000000000000001E-4</v>
      </c>
      <c r="G57" s="8">
        <v>0</v>
      </c>
      <c r="H57" s="30">
        <f t="shared" si="1"/>
        <v>0</v>
      </c>
      <c r="K57" s="6">
        <v>7.0000000000000007E-2</v>
      </c>
      <c r="L57" s="6">
        <v>0</v>
      </c>
    </row>
    <row r="58" spans="1:12" ht="20" customHeight="1">
      <c r="A58" s="140"/>
      <c r="B58" s="32" t="s">
        <v>211</v>
      </c>
      <c r="C58" s="145"/>
      <c r="D58" s="146"/>
      <c r="E58" s="14">
        <v>6108</v>
      </c>
      <c r="F58" s="30">
        <f t="shared" si="0"/>
        <v>5.0000000000000001E-4</v>
      </c>
      <c r="G58" s="8">
        <v>0</v>
      </c>
      <c r="H58" s="30">
        <f t="shared" si="1"/>
        <v>0</v>
      </c>
      <c r="K58" s="6">
        <v>0.05</v>
      </c>
      <c r="L58" s="6">
        <v>0</v>
      </c>
    </row>
    <row r="59" spans="1:12" ht="20" customHeight="1">
      <c r="A59" s="140"/>
      <c r="B59" s="32" t="s">
        <v>212</v>
      </c>
      <c r="C59" s="145"/>
      <c r="D59" s="146"/>
      <c r="E59" s="14">
        <v>6081</v>
      </c>
      <c r="F59" s="30">
        <f t="shared" si="0"/>
        <v>5.0000000000000001E-4</v>
      </c>
      <c r="G59" s="8">
        <v>0</v>
      </c>
      <c r="H59" s="30">
        <f t="shared" si="1"/>
        <v>0</v>
      </c>
      <c r="K59" s="6">
        <v>0.05</v>
      </c>
      <c r="L59" s="6">
        <v>0</v>
      </c>
    </row>
    <row r="60" spans="1:12" ht="20" customHeight="1">
      <c r="A60" s="140"/>
      <c r="B60" s="32" t="s">
        <v>213</v>
      </c>
      <c r="C60" s="145"/>
      <c r="D60" s="146"/>
      <c r="E60" s="14">
        <v>5939</v>
      </c>
      <c r="F60" s="30">
        <f t="shared" si="0"/>
        <v>5.0000000000000001E-4</v>
      </c>
      <c r="G60" s="8">
        <v>0</v>
      </c>
      <c r="H60" s="30">
        <f t="shared" si="1"/>
        <v>0</v>
      </c>
      <c r="K60" s="6">
        <v>0.05</v>
      </c>
      <c r="L60" s="6">
        <v>0</v>
      </c>
    </row>
    <row r="61" spans="1:12" ht="20" customHeight="1">
      <c r="A61" s="140"/>
      <c r="B61" s="32" t="s">
        <v>214</v>
      </c>
      <c r="C61" s="145"/>
      <c r="D61" s="146"/>
      <c r="E61" s="14">
        <v>5604</v>
      </c>
      <c r="F61" s="30">
        <f t="shared" si="0"/>
        <v>5.0000000000000001E-4</v>
      </c>
      <c r="G61" s="8">
        <v>0</v>
      </c>
      <c r="H61" s="30">
        <f t="shared" si="1"/>
        <v>0</v>
      </c>
      <c r="K61" s="6">
        <v>0.05</v>
      </c>
      <c r="L61" s="6">
        <v>0</v>
      </c>
    </row>
    <row r="62" spans="1:12" ht="20" customHeight="1">
      <c r="A62" s="140"/>
      <c r="B62" s="32" t="s">
        <v>215</v>
      </c>
      <c r="C62" s="145"/>
      <c r="D62" s="146"/>
      <c r="E62" s="14">
        <v>5497</v>
      </c>
      <c r="F62" s="30">
        <f t="shared" si="0"/>
        <v>5.0000000000000001E-4</v>
      </c>
      <c r="G62" s="8">
        <v>1</v>
      </c>
      <c r="H62" s="30">
        <f t="shared" si="1"/>
        <v>2.2000000000000001E-3</v>
      </c>
      <c r="K62" s="6">
        <v>0.05</v>
      </c>
      <c r="L62" s="6">
        <v>0.22</v>
      </c>
    </row>
    <row r="63" spans="1:12" ht="20" customHeight="1">
      <c r="A63" s="140"/>
      <c r="B63" s="32" t="s">
        <v>216</v>
      </c>
      <c r="C63" s="145"/>
      <c r="D63" s="146"/>
      <c r="E63" s="14">
        <v>5472</v>
      </c>
      <c r="F63" s="30">
        <f t="shared" si="0"/>
        <v>5.0000000000000001E-4</v>
      </c>
      <c r="G63" s="8">
        <v>0</v>
      </c>
      <c r="H63" s="30">
        <f t="shared" si="1"/>
        <v>0</v>
      </c>
      <c r="K63" s="6">
        <v>0.05</v>
      </c>
      <c r="L63" s="6">
        <v>0</v>
      </c>
    </row>
    <row r="64" spans="1:12" ht="20" customHeight="1">
      <c r="A64" s="140"/>
      <c r="B64" s="32" t="s">
        <v>217</v>
      </c>
      <c r="C64" s="145"/>
      <c r="D64" s="146"/>
      <c r="E64" s="14">
        <v>5318</v>
      </c>
      <c r="F64" s="30">
        <f t="shared" si="0"/>
        <v>5.0000000000000001E-4</v>
      </c>
      <c r="G64" s="8">
        <v>0</v>
      </c>
      <c r="H64" s="30">
        <f t="shared" si="1"/>
        <v>0</v>
      </c>
      <c r="K64" s="6">
        <v>0.05</v>
      </c>
      <c r="L64" s="6">
        <v>0</v>
      </c>
    </row>
    <row r="65" spans="1:12" ht="20" customHeight="1">
      <c r="A65" s="140"/>
      <c r="B65" s="32" t="s">
        <v>218</v>
      </c>
      <c r="C65" s="145"/>
      <c r="D65" s="146"/>
      <c r="E65" s="14">
        <v>5262</v>
      </c>
      <c r="F65" s="30">
        <f t="shared" si="0"/>
        <v>5.0000000000000001E-4</v>
      </c>
      <c r="G65" s="8">
        <v>0</v>
      </c>
      <c r="H65" s="30">
        <f t="shared" si="1"/>
        <v>0</v>
      </c>
      <c r="K65" s="6">
        <v>0.05</v>
      </c>
      <c r="L65" s="6">
        <v>0</v>
      </c>
    </row>
    <row r="66" spans="1:12" ht="20" customHeight="1">
      <c r="A66" s="140"/>
      <c r="B66" s="32" t="s">
        <v>128</v>
      </c>
      <c r="C66" s="145"/>
      <c r="D66" s="146"/>
      <c r="E66" s="14">
        <v>5142</v>
      </c>
      <c r="F66" s="30">
        <f t="shared" si="0"/>
        <v>5.0000000000000001E-4</v>
      </c>
      <c r="G66" s="8">
        <v>0</v>
      </c>
      <c r="H66" s="30">
        <f t="shared" si="1"/>
        <v>0</v>
      </c>
      <c r="K66" s="6">
        <v>0.05</v>
      </c>
      <c r="L66" s="6">
        <v>0</v>
      </c>
    </row>
    <row r="67" spans="1:12" ht="20" customHeight="1">
      <c r="A67" s="140"/>
      <c r="B67" s="32" t="s">
        <v>129</v>
      </c>
      <c r="C67" s="145"/>
      <c r="D67" s="146"/>
      <c r="E67" s="14">
        <v>5000</v>
      </c>
      <c r="F67" s="30">
        <f t="shared" si="0"/>
        <v>4.0000000000000002E-4</v>
      </c>
      <c r="G67" s="8">
        <v>0</v>
      </c>
      <c r="H67" s="30">
        <f t="shared" si="1"/>
        <v>0</v>
      </c>
      <c r="K67" s="6">
        <v>0.04</v>
      </c>
      <c r="L67" s="6">
        <v>0</v>
      </c>
    </row>
    <row r="68" spans="1:12" ht="20" customHeight="1">
      <c r="A68" s="140"/>
      <c r="B68" s="32" t="s">
        <v>130</v>
      </c>
      <c r="C68" s="145"/>
      <c r="D68" s="146"/>
      <c r="E68" s="14">
        <v>4955</v>
      </c>
      <c r="F68" s="30">
        <f t="shared" si="0"/>
        <v>4.0000000000000002E-4</v>
      </c>
      <c r="G68" s="8">
        <v>0</v>
      </c>
      <c r="H68" s="30">
        <f t="shared" si="1"/>
        <v>0</v>
      </c>
      <c r="K68" s="6">
        <v>0.04</v>
      </c>
      <c r="L68" s="6">
        <v>0</v>
      </c>
    </row>
    <row r="69" spans="1:12" ht="20" customHeight="1">
      <c r="A69" s="140"/>
      <c r="B69" s="32" t="s">
        <v>131</v>
      </c>
      <c r="C69" s="145"/>
      <c r="D69" s="146"/>
      <c r="E69" s="14">
        <v>4934</v>
      </c>
      <c r="F69" s="30">
        <f t="shared" si="0"/>
        <v>4.0000000000000002E-4</v>
      </c>
      <c r="G69" s="8">
        <v>0</v>
      </c>
      <c r="H69" s="30">
        <f t="shared" si="1"/>
        <v>0</v>
      </c>
      <c r="K69" s="6">
        <v>0.04</v>
      </c>
      <c r="L69" s="6">
        <v>0</v>
      </c>
    </row>
    <row r="70" spans="1:12" ht="20" customHeight="1">
      <c r="A70" s="140"/>
      <c r="B70" s="32" t="s">
        <v>132</v>
      </c>
      <c r="C70" s="145"/>
      <c r="D70" s="146"/>
      <c r="E70" s="14">
        <v>4711</v>
      </c>
      <c r="F70" s="30">
        <f t="shared" si="0"/>
        <v>4.0000000000000002E-4</v>
      </c>
      <c r="G70" s="8">
        <v>0</v>
      </c>
      <c r="H70" s="30">
        <f t="shared" si="1"/>
        <v>0</v>
      </c>
      <c r="K70" s="6">
        <v>0.04</v>
      </c>
      <c r="L70" s="6">
        <v>0</v>
      </c>
    </row>
    <row r="71" spans="1:12" ht="20" customHeight="1">
      <c r="A71" s="140"/>
      <c r="B71" s="32" t="s">
        <v>133</v>
      </c>
      <c r="C71" s="145"/>
      <c r="D71" s="146"/>
      <c r="E71" s="14">
        <v>4648</v>
      </c>
      <c r="F71" s="30">
        <f t="shared" si="0"/>
        <v>4.0000000000000002E-4</v>
      </c>
      <c r="G71" s="8">
        <v>0</v>
      </c>
      <c r="H71" s="30">
        <f t="shared" si="1"/>
        <v>0</v>
      </c>
      <c r="K71" s="6">
        <v>0.04</v>
      </c>
      <c r="L71" s="6">
        <v>0</v>
      </c>
    </row>
    <row r="72" spans="1:12" ht="20" customHeight="1">
      <c r="A72" s="140"/>
      <c r="B72" s="32" t="s">
        <v>134</v>
      </c>
      <c r="C72" s="145"/>
      <c r="D72" s="146"/>
      <c r="E72" s="14">
        <v>4501</v>
      </c>
      <c r="F72" s="30">
        <f t="shared" si="0"/>
        <v>4.0000000000000002E-4</v>
      </c>
      <c r="G72" s="8">
        <v>0</v>
      </c>
      <c r="H72" s="30">
        <f t="shared" si="1"/>
        <v>0</v>
      </c>
      <c r="K72" s="6">
        <v>0.04</v>
      </c>
      <c r="L72" s="6">
        <v>0</v>
      </c>
    </row>
    <row r="73" spans="1:12" ht="20" customHeight="1">
      <c r="A73" s="140"/>
      <c r="B73" s="32" t="s">
        <v>135</v>
      </c>
      <c r="C73" s="145"/>
      <c r="D73" s="146"/>
      <c r="E73" s="14">
        <v>4190</v>
      </c>
      <c r="F73" s="30">
        <f t="shared" si="0"/>
        <v>4.0000000000000002E-4</v>
      </c>
      <c r="G73" s="8">
        <v>0</v>
      </c>
      <c r="H73" s="30">
        <f t="shared" si="1"/>
        <v>0</v>
      </c>
      <c r="K73" s="6">
        <v>0.04</v>
      </c>
      <c r="L73" s="6">
        <v>0</v>
      </c>
    </row>
    <row r="74" spans="1:12" ht="20" customHeight="1">
      <c r="A74" s="140"/>
      <c r="B74" s="32" t="s">
        <v>136</v>
      </c>
      <c r="C74" s="145"/>
      <c r="D74" s="146"/>
      <c r="E74" s="14">
        <v>4073</v>
      </c>
      <c r="F74" s="30">
        <f t="shared" si="0"/>
        <v>4.0000000000000002E-4</v>
      </c>
      <c r="G74" s="8">
        <v>0</v>
      </c>
      <c r="H74" s="30">
        <f t="shared" si="1"/>
        <v>0</v>
      </c>
      <c r="K74" s="6">
        <v>0.04</v>
      </c>
      <c r="L74" s="6">
        <v>0</v>
      </c>
    </row>
    <row r="75" spans="1:12" ht="20" customHeight="1">
      <c r="A75" s="140"/>
      <c r="B75" s="32" t="s">
        <v>424</v>
      </c>
      <c r="C75" s="145"/>
      <c r="D75" s="146"/>
      <c r="E75" s="14">
        <v>4003</v>
      </c>
      <c r="F75" s="30">
        <f t="shared" si="0"/>
        <v>4.0000000000000002E-4</v>
      </c>
      <c r="G75" s="8">
        <v>0</v>
      </c>
      <c r="H75" s="30">
        <f t="shared" si="1"/>
        <v>0</v>
      </c>
      <c r="K75" s="6">
        <v>0.04</v>
      </c>
      <c r="L75" s="6">
        <v>0</v>
      </c>
    </row>
    <row r="76" spans="1:12" ht="20" customHeight="1">
      <c r="A76" s="140"/>
      <c r="B76" s="32" t="s">
        <v>425</v>
      </c>
      <c r="C76" s="145"/>
      <c r="D76" s="146"/>
      <c r="E76" s="14">
        <v>3958</v>
      </c>
      <c r="F76" s="30">
        <f t="shared" si="0"/>
        <v>4.0000000000000002E-4</v>
      </c>
      <c r="G76" s="8">
        <v>0</v>
      </c>
      <c r="H76" s="30">
        <f t="shared" si="1"/>
        <v>0</v>
      </c>
      <c r="K76" s="6">
        <v>0.04</v>
      </c>
      <c r="L76" s="6">
        <v>0</v>
      </c>
    </row>
    <row r="77" spans="1:12" ht="20" customHeight="1">
      <c r="A77" s="140"/>
      <c r="B77" s="32" t="s">
        <v>467</v>
      </c>
      <c r="C77" s="145"/>
      <c r="D77" s="146"/>
      <c r="E77" s="14">
        <v>3939</v>
      </c>
      <c r="F77" s="30">
        <f t="shared" ref="F77:F122" si="2">K77/100</f>
        <v>4.0000000000000002E-4</v>
      </c>
      <c r="G77" s="8">
        <v>0</v>
      </c>
      <c r="H77" s="30">
        <f t="shared" ref="H77:H122" si="3">L77/100</f>
        <v>0</v>
      </c>
      <c r="K77" s="6">
        <v>0.04</v>
      </c>
      <c r="L77" s="6">
        <v>0</v>
      </c>
    </row>
    <row r="78" spans="1:12" ht="20" customHeight="1">
      <c r="A78" s="140"/>
      <c r="B78" s="32" t="s">
        <v>468</v>
      </c>
      <c r="C78" s="145"/>
      <c r="D78" s="146"/>
      <c r="E78" s="14">
        <v>3763</v>
      </c>
      <c r="F78" s="30">
        <f t="shared" si="2"/>
        <v>2.9999999999999997E-4</v>
      </c>
      <c r="G78" s="8">
        <v>0</v>
      </c>
      <c r="H78" s="30">
        <f t="shared" si="3"/>
        <v>0</v>
      </c>
      <c r="K78" s="6">
        <v>0.03</v>
      </c>
      <c r="L78" s="6">
        <v>0</v>
      </c>
    </row>
    <row r="79" spans="1:12" ht="20" customHeight="1">
      <c r="A79" s="140"/>
      <c r="B79" s="32" t="s">
        <v>390</v>
      </c>
      <c r="C79" s="145"/>
      <c r="D79" s="146"/>
      <c r="E79" s="14">
        <v>3759</v>
      </c>
      <c r="F79" s="30">
        <f t="shared" si="2"/>
        <v>2.9999999999999997E-4</v>
      </c>
      <c r="G79" s="8">
        <v>0</v>
      </c>
      <c r="H79" s="30">
        <f t="shared" si="3"/>
        <v>0</v>
      </c>
      <c r="K79" s="6">
        <v>0.03</v>
      </c>
      <c r="L79" s="6">
        <v>0</v>
      </c>
    </row>
    <row r="80" spans="1:12" ht="20" customHeight="1">
      <c r="A80" s="140"/>
      <c r="B80" s="32" t="s">
        <v>451</v>
      </c>
      <c r="C80" s="145"/>
      <c r="D80" s="146"/>
      <c r="E80" s="14">
        <v>3611</v>
      </c>
      <c r="F80" s="30">
        <f t="shared" si="2"/>
        <v>2.9999999999999997E-4</v>
      </c>
      <c r="G80" s="8">
        <v>0</v>
      </c>
      <c r="H80" s="30">
        <f t="shared" si="3"/>
        <v>0</v>
      </c>
      <c r="K80" s="6">
        <v>0.03</v>
      </c>
      <c r="L80" s="6">
        <v>0</v>
      </c>
    </row>
    <row r="81" spans="1:12" ht="20" customHeight="1">
      <c r="A81" s="140"/>
      <c r="B81" s="32" t="s">
        <v>452</v>
      </c>
      <c r="C81" s="145"/>
      <c r="D81" s="146"/>
      <c r="E81" s="14">
        <v>3491</v>
      </c>
      <c r="F81" s="30">
        <f t="shared" si="2"/>
        <v>2.9999999999999997E-4</v>
      </c>
      <c r="G81" s="8">
        <v>0</v>
      </c>
      <c r="H81" s="30">
        <f t="shared" si="3"/>
        <v>0</v>
      </c>
      <c r="K81" s="6">
        <v>0.03</v>
      </c>
      <c r="L81" s="6">
        <v>0</v>
      </c>
    </row>
    <row r="82" spans="1:12" ht="20" customHeight="1">
      <c r="A82" s="140"/>
      <c r="B82" s="32" t="s">
        <v>453</v>
      </c>
      <c r="C82" s="145"/>
      <c r="D82" s="146"/>
      <c r="E82" s="14">
        <v>3354</v>
      </c>
      <c r="F82" s="30">
        <f t="shared" si="2"/>
        <v>2.9999999999999997E-4</v>
      </c>
      <c r="G82" s="8">
        <v>0</v>
      </c>
      <c r="H82" s="30">
        <f t="shared" si="3"/>
        <v>0</v>
      </c>
      <c r="K82" s="6">
        <v>0.03</v>
      </c>
      <c r="L82" s="6">
        <v>0</v>
      </c>
    </row>
    <row r="83" spans="1:12" ht="20" customHeight="1">
      <c r="A83" s="140"/>
      <c r="B83" s="32" t="s">
        <v>454</v>
      </c>
      <c r="C83" s="145"/>
      <c r="D83" s="146"/>
      <c r="E83" s="14">
        <v>3247</v>
      </c>
      <c r="F83" s="30">
        <f t="shared" si="2"/>
        <v>2.9999999999999997E-4</v>
      </c>
      <c r="G83" s="8">
        <v>0</v>
      </c>
      <c r="H83" s="30">
        <f t="shared" si="3"/>
        <v>0</v>
      </c>
      <c r="K83" s="6">
        <v>0.03</v>
      </c>
      <c r="L83" s="6">
        <v>0</v>
      </c>
    </row>
    <row r="84" spans="1:12" ht="20" customHeight="1">
      <c r="A84" s="140"/>
      <c r="B84" s="32" t="s">
        <v>455</v>
      </c>
      <c r="C84" s="145"/>
      <c r="D84" s="146"/>
      <c r="E84" s="14">
        <v>3195</v>
      </c>
      <c r="F84" s="30">
        <f t="shared" si="2"/>
        <v>2.9999999999999997E-4</v>
      </c>
      <c r="G84" s="8">
        <v>0</v>
      </c>
      <c r="H84" s="30">
        <f t="shared" si="3"/>
        <v>0</v>
      </c>
      <c r="K84" s="6">
        <v>0.03</v>
      </c>
      <c r="L84" s="6">
        <v>0</v>
      </c>
    </row>
    <row r="85" spans="1:12" ht="20" customHeight="1">
      <c r="A85" s="140"/>
      <c r="B85" s="32" t="s">
        <v>456</v>
      </c>
      <c r="C85" s="145"/>
      <c r="D85" s="146"/>
      <c r="E85" s="14">
        <v>3060</v>
      </c>
      <c r="F85" s="30">
        <f t="shared" si="2"/>
        <v>2.9999999999999997E-4</v>
      </c>
      <c r="G85" s="8">
        <v>0</v>
      </c>
      <c r="H85" s="30">
        <f t="shared" si="3"/>
        <v>0</v>
      </c>
      <c r="K85" s="6">
        <v>0.03</v>
      </c>
      <c r="L85" s="6">
        <v>0</v>
      </c>
    </row>
    <row r="86" spans="1:12" ht="20" customHeight="1">
      <c r="A86" s="140"/>
      <c r="B86" s="32" t="s">
        <v>457</v>
      </c>
      <c r="C86" s="145"/>
      <c r="D86" s="146"/>
      <c r="E86" s="14">
        <v>3007</v>
      </c>
      <c r="F86" s="30">
        <f t="shared" si="2"/>
        <v>2.9999999999999997E-4</v>
      </c>
      <c r="G86" s="8">
        <v>0</v>
      </c>
      <c r="H86" s="30">
        <f t="shared" si="3"/>
        <v>0</v>
      </c>
      <c r="K86" s="6">
        <v>0.03</v>
      </c>
      <c r="L86" s="6">
        <v>0</v>
      </c>
    </row>
    <row r="87" spans="1:12" ht="20" customHeight="1">
      <c r="A87" s="140"/>
      <c r="B87" s="32" t="s">
        <v>458</v>
      </c>
      <c r="C87" s="145"/>
      <c r="D87" s="146"/>
      <c r="E87" s="14">
        <v>2910</v>
      </c>
      <c r="F87" s="30">
        <f t="shared" si="2"/>
        <v>2.9999999999999997E-4</v>
      </c>
      <c r="G87" s="8">
        <v>0</v>
      </c>
      <c r="H87" s="30">
        <f t="shared" si="3"/>
        <v>0</v>
      </c>
      <c r="K87" s="6">
        <v>0.03</v>
      </c>
      <c r="L87" s="6">
        <v>0</v>
      </c>
    </row>
    <row r="88" spans="1:12" ht="20" customHeight="1">
      <c r="A88" s="140"/>
      <c r="B88" s="32" t="s">
        <v>200</v>
      </c>
      <c r="C88" s="145"/>
      <c r="D88" s="146"/>
      <c r="E88" s="14">
        <v>2902</v>
      </c>
      <c r="F88" s="30">
        <f t="shared" si="2"/>
        <v>2.9999999999999997E-4</v>
      </c>
      <c r="G88" s="8">
        <v>0</v>
      </c>
      <c r="H88" s="30">
        <f t="shared" si="3"/>
        <v>0</v>
      </c>
      <c r="K88" s="6">
        <v>0.03</v>
      </c>
      <c r="L88" s="6">
        <v>0</v>
      </c>
    </row>
    <row r="89" spans="1:12" ht="20" customHeight="1">
      <c r="A89" s="140"/>
      <c r="B89" s="32" t="s">
        <v>201</v>
      </c>
      <c r="C89" s="145"/>
      <c r="D89" s="146"/>
      <c r="E89" s="14">
        <v>2786</v>
      </c>
      <c r="F89" s="30">
        <f t="shared" si="2"/>
        <v>2.0000000000000001E-4</v>
      </c>
      <c r="G89" s="8">
        <v>0</v>
      </c>
      <c r="H89" s="30">
        <f t="shared" si="3"/>
        <v>0</v>
      </c>
      <c r="K89" s="6">
        <v>0.02</v>
      </c>
      <c r="L89" s="6">
        <v>0</v>
      </c>
    </row>
    <row r="90" spans="1:12" ht="20" customHeight="1">
      <c r="A90" s="140"/>
      <c r="B90" s="32" t="s">
        <v>137</v>
      </c>
      <c r="C90" s="145"/>
      <c r="D90" s="146"/>
      <c r="E90" s="14">
        <v>2743</v>
      </c>
      <c r="F90" s="30">
        <f t="shared" si="2"/>
        <v>2.0000000000000001E-4</v>
      </c>
      <c r="G90" s="8">
        <v>0</v>
      </c>
      <c r="H90" s="30">
        <f t="shared" si="3"/>
        <v>0</v>
      </c>
      <c r="K90" s="6">
        <v>0.02</v>
      </c>
      <c r="L90" s="6">
        <v>0</v>
      </c>
    </row>
    <row r="91" spans="1:12" ht="20" customHeight="1">
      <c r="A91" s="140"/>
      <c r="B91" s="32" t="s">
        <v>138</v>
      </c>
      <c r="C91" s="145"/>
      <c r="D91" s="146"/>
      <c r="E91" s="14">
        <v>2718</v>
      </c>
      <c r="F91" s="30">
        <f t="shared" si="2"/>
        <v>2.0000000000000001E-4</v>
      </c>
      <c r="G91" s="8">
        <v>0</v>
      </c>
      <c r="H91" s="30">
        <f t="shared" si="3"/>
        <v>0</v>
      </c>
      <c r="K91" s="6">
        <v>0.02</v>
      </c>
      <c r="L91" s="6">
        <v>0</v>
      </c>
    </row>
    <row r="92" spans="1:12" ht="20" customHeight="1">
      <c r="A92" s="140"/>
      <c r="B92" s="32" t="s">
        <v>139</v>
      </c>
      <c r="C92" s="145"/>
      <c r="D92" s="146"/>
      <c r="E92" s="14">
        <v>2684</v>
      </c>
      <c r="F92" s="30">
        <f t="shared" si="2"/>
        <v>2.0000000000000001E-4</v>
      </c>
      <c r="G92" s="8">
        <v>0</v>
      </c>
      <c r="H92" s="30">
        <f t="shared" si="3"/>
        <v>0</v>
      </c>
      <c r="K92" s="6">
        <v>0.02</v>
      </c>
      <c r="L92" s="6">
        <v>0</v>
      </c>
    </row>
    <row r="93" spans="1:12" ht="20" customHeight="1">
      <c r="A93" s="140"/>
      <c r="B93" s="32" t="s">
        <v>140</v>
      </c>
      <c r="C93" s="145"/>
      <c r="D93" s="146"/>
      <c r="E93" s="14">
        <v>2632</v>
      </c>
      <c r="F93" s="30">
        <f t="shared" si="2"/>
        <v>2.0000000000000001E-4</v>
      </c>
      <c r="G93" s="8">
        <v>0</v>
      </c>
      <c r="H93" s="30">
        <f t="shared" si="3"/>
        <v>0</v>
      </c>
      <c r="K93" s="6">
        <v>0.02</v>
      </c>
      <c r="L93" s="6">
        <v>0</v>
      </c>
    </row>
    <row r="94" spans="1:12" ht="20" customHeight="1">
      <c r="A94" s="140"/>
      <c r="B94" s="32" t="s">
        <v>141</v>
      </c>
      <c r="C94" s="145"/>
      <c r="D94" s="146"/>
      <c r="E94" s="14">
        <v>2578</v>
      </c>
      <c r="F94" s="30">
        <f t="shared" si="2"/>
        <v>2.0000000000000001E-4</v>
      </c>
      <c r="G94" s="8">
        <v>0</v>
      </c>
      <c r="H94" s="30">
        <f t="shared" si="3"/>
        <v>0</v>
      </c>
      <c r="K94" s="6">
        <v>0.02</v>
      </c>
      <c r="L94" s="6">
        <v>0</v>
      </c>
    </row>
    <row r="95" spans="1:12" ht="20" customHeight="1">
      <c r="A95" s="140"/>
      <c r="B95" s="32" t="s">
        <v>142</v>
      </c>
      <c r="C95" s="145"/>
      <c r="D95" s="146"/>
      <c r="E95" s="14">
        <v>2361</v>
      </c>
      <c r="F95" s="30">
        <f t="shared" si="2"/>
        <v>2.0000000000000001E-4</v>
      </c>
      <c r="G95" s="8">
        <v>0</v>
      </c>
      <c r="H95" s="30">
        <f t="shared" si="3"/>
        <v>0</v>
      </c>
      <c r="K95" s="6">
        <v>0.02</v>
      </c>
      <c r="L95" s="6">
        <v>0</v>
      </c>
    </row>
    <row r="96" spans="1:12" ht="20" customHeight="1">
      <c r="A96" s="140"/>
      <c r="B96" s="32" t="s">
        <v>143</v>
      </c>
      <c r="C96" s="145"/>
      <c r="D96" s="146"/>
      <c r="E96" s="14">
        <v>2261</v>
      </c>
      <c r="F96" s="30">
        <f t="shared" si="2"/>
        <v>2.0000000000000001E-4</v>
      </c>
      <c r="G96" s="8">
        <v>0</v>
      </c>
      <c r="H96" s="30">
        <f t="shared" si="3"/>
        <v>0</v>
      </c>
      <c r="K96" s="6">
        <v>0.02</v>
      </c>
      <c r="L96" s="6">
        <v>0</v>
      </c>
    </row>
    <row r="97" spans="1:12" ht="20" customHeight="1">
      <c r="A97" s="140"/>
      <c r="B97" s="32" t="s">
        <v>144</v>
      </c>
      <c r="C97" s="145"/>
      <c r="D97" s="146"/>
      <c r="E97" s="14">
        <v>2102</v>
      </c>
      <c r="F97" s="30">
        <f t="shared" si="2"/>
        <v>2.0000000000000001E-4</v>
      </c>
      <c r="G97" s="8">
        <v>0</v>
      </c>
      <c r="H97" s="30">
        <f t="shared" si="3"/>
        <v>0</v>
      </c>
      <c r="K97" s="6">
        <v>0.02</v>
      </c>
      <c r="L97" s="6">
        <v>0</v>
      </c>
    </row>
    <row r="98" spans="1:12" ht="20" customHeight="1">
      <c r="A98" s="140"/>
      <c r="B98" s="32" t="s">
        <v>145</v>
      </c>
      <c r="C98" s="145"/>
      <c r="D98" s="146"/>
      <c r="E98" s="14">
        <v>2044</v>
      </c>
      <c r="F98" s="30">
        <f t="shared" si="2"/>
        <v>2.0000000000000001E-4</v>
      </c>
      <c r="G98" s="8">
        <v>0</v>
      </c>
      <c r="H98" s="30">
        <f t="shared" si="3"/>
        <v>0</v>
      </c>
      <c r="K98" s="6">
        <v>0.02</v>
      </c>
      <c r="L98" s="6">
        <v>0</v>
      </c>
    </row>
    <row r="99" spans="1:12" ht="20" customHeight="1">
      <c r="A99" s="140"/>
      <c r="B99" s="188" t="s">
        <v>146</v>
      </c>
      <c r="C99" s="189"/>
      <c r="D99" s="136"/>
      <c r="E99" s="14">
        <v>1934</v>
      </c>
      <c r="F99" s="30">
        <f t="shared" si="2"/>
        <v>2.0000000000000001E-4</v>
      </c>
      <c r="G99" s="8">
        <v>0</v>
      </c>
      <c r="H99" s="30">
        <f t="shared" si="3"/>
        <v>0</v>
      </c>
      <c r="K99" s="6">
        <v>0.02</v>
      </c>
      <c r="L99" s="6">
        <v>0</v>
      </c>
    </row>
    <row r="100" spans="1:12" ht="20" customHeight="1">
      <c r="A100" s="140"/>
      <c r="B100" s="32" t="s">
        <v>232</v>
      </c>
      <c r="C100" s="145"/>
      <c r="D100" s="146"/>
      <c r="E100" s="14">
        <v>1928</v>
      </c>
      <c r="F100" s="30">
        <f t="shared" si="2"/>
        <v>2.0000000000000001E-4</v>
      </c>
      <c r="G100" s="8">
        <v>0</v>
      </c>
      <c r="H100" s="30">
        <f t="shared" si="3"/>
        <v>0</v>
      </c>
      <c r="K100" s="6">
        <v>0.02</v>
      </c>
      <c r="L100" s="6">
        <v>0</v>
      </c>
    </row>
    <row r="101" spans="1:12" ht="20" customHeight="1">
      <c r="A101" s="140"/>
      <c r="B101" s="32" t="s">
        <v>233</v>
      </c>
      <c r="C101" s="145"/>
      <c r="D101" s="146"/>
      <c r="E101" s="14">
        <v>1922</v>
      </c>
      <c r="F101" s="30">
        <f t="shared" si="2"/>
        <v>2.0000000000000001E-4</v>
      </c>
      <c r="G101" s="8">
        <v>0</v>
      </c>
      <c r="H101" s="30">
        <f t="shared" si="3"/>
        <v>0</v>
      </c>
      <c r="K101" s="6">
        <v>0.02</v>
      </c>
      <c r="L101" s="6">
        <v>0</v>
      </c>
    </row>
    <row r="102" spans="1:12" ht="20" customHeight="1">
      <c r="A102" s="140"/>
      <c r="B102" s="32" t="s">
        <v>234</v>
      </c>
      <c r="C102" s="145"/>
      <c r="D102" s="146"/>
      <c r="E102" s="14">
        <v>1914</v>
      </c>
      <c r="F102" s="30">
        <f t="shared" si="2"/>
        <v>2.0000000000000001E-4</v>
      </c>
      <c r="G102" s="8">
        <v>0</v>
      </c>
      <c r="H102" s="30">
        <f t="shared" si="3"/>
        <v>0</v>
      </c>
      <c r="K102" s="6">
        <v>0.02</v>
      </c>
      <c r="L102" s="6">
        <v>0</v>
      </c>
    </row>
    <row r="103" spans="1:12" ht="20" customHeight="1">
      <c r="A103" s="140"/>
      <c r="B103" s="32" t="s">
        <v>235</v>
      </c>
      <c r="C103" s="145"/>
      <c r="D103" s="146"/>
      <c r="E103" s="14">
        <v>1892</v>
      </c>
      <c r="F103" s="30">
        <f t="shared" si="2"/>
        <v>2.0000000000000001E-4</v>
      </c>
      <c r="G103" s="8">
        <v>0</v>
      </c>
      <c r="H103" s="30">
        <f t="shared" si="3"/>
        <v>0</v>
      </c>
      <c r="K103" s="6">
        <v>0.02</v>
      </c>
      <c r="L103" s="6">
        <v>0</v>
      </c>
    </row>
    <row r="104" spans="1:12" ht="20" customHeight="1">
      <c r="A104" s="140"/>
      <c r="B104" s="32" t="s">
        <v>236</v>
      </c>
      <c r="C104" s="145"/>
      <c r="D104" s="146"/>
      <c r="E104" s="14">
        <v>1818</v>
      </c>
      <c r="F104" s="30">
        <f t="shared" si="2"/>
        <v>2.0000000000000001E-4</v>
      </c>
      <c r="G104" s="8">
        <v>0</v>
      </c>
      <c r="H104" s="30">
        <f t="shared" si="3"/>
        <v>0</v>
      </c>
      <c r="K104" s="6">
        <v>0.02</v>
      </c>
      <c r="L104" s="6">
        <v>0</v>
      </c>
    </row>
    <row r="105" spans="1:12" ht="20" customHeight="1">
      <c r="A105" s="140"/>
      <c r="B105" s="32" t="s">
        <v>237</v>
      </c>
      <c r="C105" s="145"/>
      <c r="D105" s="146"/>
      <c r="E105" s="14">
        <v>1793</v>
      </c>
      <c r="F105" s="30">
        <f t="shared" si="2"/>
        <v>2.0000000000000001E-4</v>
      </c>
      <c r="G105" s="8">
        <v>0</v>
      </c>
      <c r="H105" s="30">
        <f t="shared" si="3"/>
        <v>0</v>
      </c>
      <c r="K105" s="6">
        <v>0.02</v>
      </c>
      <c r="L105" s="6">
        <v>0</v>
      </c>
    </row>
    <row r="106" spans="1:12" ht="20" customHeight="1">
      <c r="A106" s="140"/>
      <c r="B106" s="32" t="s">
        <v>238</v>
      </c>
      <c r="C106" s="145"/>
      <c r="D106" s="146"/>
      <c r="E106" s="14">
        <v>1792</v>
      </c>
      <c r="F106" s="30">
        <f t="shared" si="2"/>
        <v>2.0000000000000001E-4</v>
      </c>
      <c r="G106" s="8">
        <v>0</v>
      </c>
      <c r="H106" s="30">
        <f t="shared" si="3"/>
        <v>0</v>
      </c>
      <c r="K106" s="6">
        <v>0.02</v>
      </c>
      <c r="L106" s="6">
        <v>0</v>
      </c>
    </row>
    <row r="107" spans="1:12" ht="20" customHeight="1">
      <c r="A107" s="140"/>
      <c r="B107" s="32" t="s">
        <v>239</v>
      </c>
      <c r="C107" s="145"/>
      <c r="D107" s="146"/>
      <c r="E107" s="14">
        <v>1658</v>
      </c>
      <c r="F107" s="30">
        <f t="shared" si="2"/>
        <v>1E-4</v>
      </c>
      <c r="G107" s="8">
        <v>0</v>
      </c>
      <c r="H107" s="30">
        <f t="shared" si="3"/>
        <v>0</v>
      </c>
      <c r="K107" s="6">
        <v>0.01</v>
      </c>
      <c r="L107" s="6">
        <v>0</v>
      </c>
    </row>
    <row r="108" spans="1:12" ht="20" customHeight="1">
      <c r="A108" s="140"/>
      <c r="B108" s="32" t="s">
        <v>240</v>
      </c>
      <c r="C108" s="145"/>
      <c r="D108" s="146"/>
      <c r="E108" s="14">
        <v>1609</v>
      </c>
      <c r="F108" s="30">
        <f t="shared" si="2"/>
        <v>1E-4</v>
      </c>
      <c r="G108" s="8">
        <v>0</v>
      </c>
      <c r="H108" s="30">
        <f t="shared" si="3"/>
        <v>0</v>
      </c>
      <c r="K108" s="6">
        <v>0.01</v>
      </c>
      <c r="L108" s="6">
        <v>0</v>
      </c>
    </row>
    <row r="109" spans="1:12" ht="20" customHeight="1">
      <c r="A109" s="140"/>
      <c r="B109" s="32" t="s">
        <v>241</v>
      </c>
      <c r="C109" s="145"/>
      <c r="D109" s="146"/>
      <c r="E109" s="14">
        <v>1475</v>
      </c>
      <c r="F109" s="30">
        <f t="shared" si="2"/>
        <v>1E-4</v>
      </c>
      <c r="G109" s="8">
        <v>0</v>
      </c>
      <c r="H109" s="30">
        <f t="shared" si="3"/>
        <v>0</v>
      </c>
      <c r="K109" s="6">
        <v>0.01</v>
      </c>
      <c r="L109" s="6">
        <v>0</v>
      </c>
    </row>
    <row r="110" spans="1:12" ht="20" customHeight="1">
      <c r="A110" s="140"/>
      <c r="B110" s="32" t="s">
        <v>242</v>
      </c>
      <c r="C110" s="145"/>
      <c r="D110" s="146"/>
      <c r="E110" s="14">
        <v>1464</v>
      </c>
      <c r="F110" s="30">
        <f t="shared" si="2"/>
        <v>1E-4</v>
      </c>
      <c r="G110" s="8">
        <v>0</v>
      </c>
      <c r="H110" s="30">
        <f t="shared" si="3"/>
        <v>0</v>
      </c>
      <c r="K110" s="6">
        <v>0.01</v>
      </c>
      <c r="L110" s="6">
        <v>0</v>
      </c>
    </row>
    <row r="111" spans="1:12" ht="20" customHeight="1">
      <c r="A111" s="140"/>
      <c r="B111" s="32" t="s">
        <v>243</v>
      </c>
      <c r="C111" s="145"/>
      <c r="D111" s="146"/>
      <c r="E111" s="14">
        <v>1345</v>
      </c>
      <c r="F111" s="30">
        <f t="shared" si="2"/>
        <v>1E-4</v>
      </c>
      <c r="G111" s="8">
        <v>0</v>
      </c>
      <c r="H111" s="30">
        <f t="shared" si="3"/>
        <v>0</v>
      </c>
      <c r="K111" s="6">
        <v>0.01</v>
      </c>
      <c r="L111" s="6">
        <v>0</v>
      </c>
    </row>
    <row r="112" spans="1:12" ht="20" customHeight="1">
      <c r="A112" s="140"/>
      <c r="B112" s="32" t="s">
        <v>240</v>
      </c>
      <c r="C112" s="145"/>
      <c r="D112" s="146"/>
      <c r="E112" s="14">
        <v>1329</v>
      </c>
      <c r="F112" s="30">
        <f t="shared" si="2"/>
        <v>1E-4</v>
      </c>
      <c r="G112" s="8">
        <v>0</v>
      </c>
      <c r="H112" s="30">
        <f t="shared" si="3"/>
        <v>0</v>
      </c>
      <c r="K112" s="6">
        <v>0.01</v>
      </c>
      <c r="L112" s="6">
        <v>0</v>
      </c>
    </row>
    <row r="113" spans="1:12" ht="20" customHeight="1">
      <c r="A113" s="140"/>
      <c r="B113" s="32" t="s">
        <v>244</v>
      </c>
      <c r="C113" s="145"/>
      <c r="D113" s="146"/>
      <c r="E113" s="14">
        <v>1119</v>
      </c>
      <c r="F113" s="30">
        <f t="shared" si="2"/>
        <v>1E-4</v>
      </c>
      <c r="G113" s="8">
        <v>0</v>
      </c>
      <c r="H113" s="30">
        <f t="shared" si="3"/>
        <v>0</v>
      </c>
      <c r="K113" s="6">
        <v>0.01</v>
      </c>
      <c r="L113" s="6">
        <v>0</v>
      </c>
    </row>
    <row r="114" spans="1:12" ht="20" customHeight="1">
      <c r="A114" s="140"/>
      <c r="B114" s="32" t="s">
        <v>426</v>
      </c>
      <c r="C114" s="145"/>
      <c r="D114" s="146"/>
      <c r="E114" s="14">
        <v>1075</v>
      </c>
      <c r="F114" s="30">
        <f t="shared" si="2"/>
        <v>1E-4</v>
      </c>
      <c r="G114" s="8">
        <v>0</v>
      </c>
      <c r="H114" s="30">
        <f t="shared" si="3"/>
        <v>0</v>
      </c>
      <c r="K114" s="6">
        <v>0.01</v>
      </c>
      <c r="L114" s="6">
        <v>0</v>
      </c>
    </row>
    <row r="115" spans="1:12" ht="20" customHeight="1">
      <c r="A115" s="140"/>
      <c r="B115" s="32" t="s">
        <v>427</v>
      </c>
      <c r="C115" s="145"/>
      <c r="D115" s="146"/>
      <c r="E115" s="14">
        <v>1048</v>
      </c>
      <c r="F115" s="30">
        <f t="shared" si="2"/>
        <v>1E-4</v>
      </c>
      <c r="G115" s="8">
        <v>0</v>
      </c>
      <c r="H115" s="30">
        <f t="shared" si="3"/>
        <v>0</v>
      </c>
      <c r="K115" s="6">
        <v>0.01</v>
      </c>
      <c r="L115" s="6">
        <v>0</v>
      </c>
    </row>
    <row r="116" spans="1:12" ht="20" customHeight="1">
      <c r="A116" s="140"/>
      <c r="B116" s="32" t="s">
        <v>428</v>
      </c>
      <c r="C116" s="145"/>
      <c r="D116" s="146"/>
      <c r="E116" s="14">
        <v>1000</v>
      </c>
      <c r="F116" s="30">
        <f t="shared" si="2"/>
        <v>1E-4</v>
      </c>
      <c r="G116" s="8">
        <v>0</v>
      </c>
      <c r="H116" s="30">
        <f t="shared" si="3"/>
        <v>0</v>
      </c>
      <c r="K116" s="6">
        <v>0.01</v>
      </c>
      <c r="L116" s="6">
        <v>0</v>
      </c>
    </row>
    <row r="117" spans="1:12" ht="20" customHeight="1">
      <c r="A117" s="140"/>
      <c r="B117" s="32" t="s">
        <v>429</v>
      </c>
      <c r="C117" s="145"/>
      <c r="D117" s="146"/>
      <c r="E117" s="14">
        <v>967</v>
      </c>
      <c r="F117" s="30">
        <f t="shared" si="2"/>
        <v>1E-4</v>
      </c>
      <c r="G117" s="8">
        <v>0</v>
      </c>
      <c r="H117" s="30">
        <f t="shared" si="3"/>
        <v>0</v>
      </c>
      <c r="K117" s="6">
        <v>0.01</v>
      </c>
      <c r="L117" s="6">
        <v>0</v>
      </c>
    </row>
    <row r="118" spans="1:12" ht="20" customHeight="1">
      <c r="A118" s="140"/>
      <c r="B118" s="32" t="s">
        <v>430</v>
      </c>
      <c r="C118" s="145"/>
      <c r="D118" s="146"/>
      <c r="E118" s="14">
        <v>831</v>
      </c>
      <c r="F118" s="30">
        <f t="shared" si="2"/>
        <v>1E-4</v>
      </c>
      <c r="G118" s="8">
        <v>0</v>
      </c>
      <c r="H118" s="30">
        <f t="shared" si="3"/>
        <v>0</v>
      </c>
      <c r="K118" s="6">
        <v>0.01</v>
      </c>
      <c r="L118" s="6">
        <v>0</v>
      </c>
    </row>
    <row r="119" spans="1:12" ht="20" customHeight="1">
      <c r="A119" s="140"/>
      <c r="B119" s="32" t="s">
        <v>431</v>
      </c>
      <c r="C119" s="145"/>
      <c r="D119" s="146"/>
      <c r="E119" s="14">
        <v>696</v>
      </c>
      <c r="F119" s="30">
        <f t="shared" si="2"/>
        <v>1E-4</v>
      </c>
      <c r="G119" s="8">
        <v>0</v>
      </c>
      <c r="H119" s="30">
        <f t="shared" si="3"/>
        <v>0</v>
      </c>
      <c r="K119" s="6">
        <v>0.01</v>
      </c>
      <c r="L119" s="6">
        <v>0</v>
      </c>
    </row>
    <row r="120" spans="1:12" ht="20" customHeight="1">
      <c r="A120" s="140"/>
      <c r="B120" s="32" t="s">
        <v>432</v>
      </c>
      <c r="C120" s="145"/>
      <c r="D120" s="146"/>
      <c r="E120" s="14">
        <v>694</v>
      </c>
      <c r="F120" s="30">
        <f t="shared" si="2"/>
        <v>1E-4</v>
      </c>
      <c r="G120" s="8">
        <v>0</v>
      </c>
      <c r="H120" s="30">
        <f t="shared" si="3"/>
        <v>0</v>
      </c>
      <c r="K120" s="6">
        <v>0.01</v>
      </c>
      <c r="L120" s="6">
        <v>0</v>
      </c>
    </row>
    <row r="121" spans="1:12" ht="20" customHeight="1">
      <c r="A121" s="140"/>
      <c r="B121" s="32" t="s">
        <v>433</v>
      </c>
      <c r="C121" s="145"/>
      <c r="D121" s="146"/>
      <c r="E121" s="14">
        <v>671</v>
      </c>
      <c r="F121" s="30">
        <f t="shared" si="2"/>
        <v>1E-4</v>
      </c>
      <c r="G121" s="8">
        <v>0</v>
      </c>
      <c r="H121" s="30">
        <f t="shared" si="3"/>
        <v>0</v>
      </c>
      <c r="K121" s="6">
        <v>0.01</v>
      </c>
      <c r="L121" s="6">
        <v>0</v>
      </c>
    </row>
    <row r="122" spans="1:12" ht="20" customHeight="1">
      <c r="A122" s="140"/>
      <c r="B122" s="32" t="s">
        <v>434</v>
      </c>
      <c r="C122" s="145"/>
      <c r="D122" s="146"/>
      <c r="E122" s="14">
        <v>608</v>
      </c>
      <c r="F122" s="30">
        <f t="shared" si="2"/>
        <v>1E-4</v>
      </c>
      <c r="G122" s="8">
        <v>0</v>
      </c>
      <c r="H122" s="30">
        <f t="shared" si="3"/>
        <v>0</v>
      </c>
      <c r="K122" s="6">
        <v>0.01</v>
      </c>
      <c r="L122" s="6">
        <v>0</v>
      </c>
    </row>
    <row r="123" spans="1:12" ht="20" customHeight="1">
      <c r="A123" s="140"/>
      <c r="B123" s="32" t="s">
        <v>742</v>
      </c>
      <c r="C123" s="145"/>
      <c r="D123" s="146"/>
      <c r="E123" s="14">
        <v>11218602</v>
      </c>
      <c r="F123" s="31"/>
      <c r="G123" s="8">
        <v>460</v>
      </c>
      <c r="H123" s="31"/>
      <c r="K123" s="6"/>
      <c r="L123" s="6"/>
    </row>
    <row r="124" spans="1:12" ht="20" customHeight="1">
      <c r="A124" s="140"/>
      <c r="B124" s="26"/>
      <c r="C124" s="7"/>
      <c r="D124" s="7"/>
      <c r="E124" s="19"/>
      <c r="F124" s="7"/>
      <c r="G124" s="7"/>
      <c r="K124" s="7"/>
    </row>
    <row r="125" spans="1:12" ht="20" customHeight="1">
      <c r="A125" s="140"/>
      <c r="B125" s="26"/>
      <c r="C125" s="7"/>
      <c r="D125" s="7"/>
      <c r="E125" s="19"/>
      <c r="F125" s="7"/>
      <c r="G125" s="7"/>
      <c r="K125" s="7"/>
    </row>
    <row r="126" spans="1:12" ht="20" customHeight="1">
      <c r="A126" s="57" t="s">
        <v>743</v>
      </c>
      <c r="B126" s="57"/>
      <c r="C126" s="57"/>
      <c r="D126" s="57"/>
      <c r="E126" s="57"/>
      <c r="F126" s="57"/>
      <c r="G126" s="57"/>
      <c r="H126" s="57"/>
      <c r="K126" s="7"/>
    </row>
    <row r="127" spans="1:12" ht="20" customHeight="1">
      <c r="A127" s="140"/>
      <c r="B127" s="10" t="s">
        <v>730</v>
      </c>
      <c r="C127" s="14">
        <v>26677302</v>
      </c>
      <c r="D127" s="20"/>
      <c r="E127" s="19"/>
      <c r="F127" s="7"/>
      <c r="G127" s="7"/>
      <c r="K127" s="7"/>
    </row>
    <row r="128" spans="1:12" ht="20" customHeight="1">
      <c r="A128" s="140"/>
      <c r="B128" s="10" t="s">
        <v>731</v>
      </c>
      <c r="C128" s="8"/>
      <c r="D128" s="4"/>
      <c r="E128" s="19"/>
      <c r="F128" s="7"/>
      <c r="G128" s="7"/>
      <c r="K128" s="7"/>
    </row>
    <row r="129" spans="1:12" ht="20" customHeight="1">
      <c r="A129" s="140"/>
      <c r="B129" s="10" t="s">
        <v>732</v>
      </c>
      <c r="C129" s="14">
        <v>14415586</v>
      </c>
      <c r="D129" s="20"/>
      <c r="E129" s="19"/>
      <c r="F129" s="7"/>
      <c r="G129" s="7"/>
      <c r="K129" s="7"/>
    </row>
    <row r="130" spans="1:12" ht="20" customHeight="1">
      <c r="A130" s="140"/>
      <c r="B130" s="10" t="s">
        <v>744</v>
      </c>
      <c r="C130" s="16">
        <v>0.52080000000000004</v>
      </c>
      <c r="D130" s="22"/>
      <c r="E130" s="19"/>
      <c r="F130" s="7"/>
      <c r="G130" s="7"/>
      <c r="K130" s="7"/>
    </row>
    <row r="131" spans="1:12" ht="20" customHeight="1">
      <c r="A131" s="140"/>
      <c r="B131" s="10" t="s">
        <v>734</v>
      </c>
      <c r="C131" s="14">
        <v>13796227</v>
      </c>
      <c r="D131" s="20"/>
      <c r="E131" s="19"/>
      <c r="F131" s="7"/>
      <c r="G131" s="7"/>
      <c r="K131" s="7"/>
    </row>
    <row r="132" spans="1:12" ht="20" customHeight="1">
      <c r="A132" s="140"/>
      <c r="B132" s="10" t="s">
        <v>745</v>
      </c>
      <c r="C132" s="30">
        <v>0.95699999999999996</v>
      </c>
      <c r="D132" s="21"/>
      <c r="E132" s="19"/>
      <c r="F132" s="7"/>
      <c r="G132" s="7"/>
      <c r="K132" s="7"/>
    </row>
    <row r="133" spans="1:12" ht="20" customHeight="1">
      <c r="A133" s="140"/>
      <c r="B133" s="26"/>
      <c r="C133" s="7"/>
      <c r="D133" s="7"/>
      <c r="E133" s="19"/>
      <c r="F133" s="7"/>
      <c r="G133" s="7"/>
      <c r="K133" s="7"/>
    </row>
    <row r="134" spans="1:12" ht="20" customHeight="1">
      <c r="A134" s="140"/>
      <c r="B134" s="147" t="s">
        <v>746</v>
      </c>
      <c r="C134" s="145"/>
      <c r="D134" s="146"/>
      <c r="E134" s="143" t="s">
        <v>737</v>
      </c>
      <c r="F134" s="138" t="s">
        <v>738</v>
      </c>
      <c r="G134" s="138" t="s">
        <v>739</v>
      </c>
      <c r="H134" s="138" t="s">
        <v>740</v>
      </c>
      <c r="K134" s="144" t="s">
        <v>738</v>
      </c>
      <c r="L134" s="144" t="s">
        <v>741</v>
      </c>
    </row>
    <row r="135" spans="1:12" ht="20" customHeight="1">
      <c r="A135" s="140"/>
      <c r="B135" s="32" t="s">
        <v>382</v>
      </c>
      <c r="C135" s="145"/>
      <c r="D135" s="146"/>
      <c r="E135" s="14">
        <v>2815169</v>
      </c>
      <c r="F135" s="30">
        <f t="shared" ref="F135:F169" si="4">K135/100</f>
        <v>0.2041</v>
      </c>
      <c r="G135" s="8">
        <v>171</v>
      </c>
      <c r="H135" s="30">
        <f t="shared" ref="H135:H169" si="5">L135/100</f>
        <v>0.37170000000000003</v>
      </c>
      <c r="K135" s="6">
        <v>20.41</v>
      </c>
      <c r="L135" s="6">
        <v>37.17</v>
      </c>
    </row>
    <row r="136" spans="1:12" ht="20" customHeight="1">
      <c r="A136" s="140"/>
      <c r="B136" s="32" t="s">
        <v>542</v>
      </c>
      <c r="C136" s="145"/>
      <c r="D136" s="146"/>
      <c r="E136" s="14">
        <v>2124367</v>
      </c>
      <c r="F136" s="30">
        <f t="shared" si="4"/>
        <v>0.154</v>
      </c>
      <c r="G136" s="8">
        <v>132</v>
      </c>
      <c r="H136" s="30">
        <f t="shared" si="5"/>
        <v>0.28699999999999998</v>
      </c>
      <c r="K136" s="6">
        <v>15.4</v>
      </c>
      <c r="L136" s="6">
        <v>28.7</v>
      </c>
    </row>
    <row r="137" spans="1:12" ht="20" customHeight="1">
      <c r="A137" s="140"/>
      <c r="B137" s="32" t="s">
        <v>381</v>
      </c>
      <c r="C137" s="145"/>
      <c r="D137" s="146"/>
      <c r="E137" s="14">
        <v>1460957</v>
      </c>
      <c r="F137" s="30">
        <f t="shared" si="4"/>
        <v>0.10589999999999999</v>
      </c>
      <c r="G137" s="8">
        <v>74</v>
      </c>
      <c r="H137" s="30">
        <f t="shared" si="5"/>
        <v>0.16089999999999999</v>
      </c>
      <c r="K137" s="6">
        <v>10.59</v>
      </c>
      <c r="L137" s="6">
        <v>16.09</v>
      </c>
    </row>
    <row r="138" spans="1:12" ht="20" customHeight="1">
      <c r="A138" s="140"/>
      <c r="B138" s="32" t="s">
        <v>460</v>
      </c>
      <c r="C138" s="145"/>
      <c r="D138" s="146"/>
      <c r="E138" s="14">
        <v>1005004</v>
      </c>
      <c r="F138" s="30">
        <f t="shared" si="4"/>
        <v>7.2800000000000004E-2</v>
      </c>
      <c r="G138" s="8">
        <v>41</v>
      </c>
      <c r="H138" s="30">
        <f t="shared" si="5"/>
        <v>8.9099999999999999E-2</v>
      </c>
      <c r="K138" s="6">
        <v>7.28</v>
      </c>
      <c r="L138" s="6">
        <v>8.91</v>
      </c>
    </row>
    <row r="139" spans="1:12" ht="20" customHeight="1">
      <c r="A139" s="140"/>
      <c r="B139" s="32" t="s">
        <v>386</v>
      </c>
      <c r="C139" s="145"/>
      <c r="D139" s="146"/>
      <c r="E139" s="14">
        <v>795487</v>
      </c>
      <c r="F139" s="30">
        <f t="shared" si="4"/>
        <v>5.7699999999999994E-2</v>
      </c>
      <c r="G139" s="8">
        <v>22</v>
      </c>
      <c r="H139" s="30">
        <f t="shared" si="5"/>
        <v>4.7800000000000002E-2</v>
      </c>
      <c r="K139" s="6">
        <v>5.77</v>
      </c>
      <c r="L139" s="6">
        <v>4.78</v>
      </c>
    </row>
    <row r="140" spans="1:12" ht="20" customHeight="1">
      <c r="A140" s="140"/>
      <c r="B140" s="32" t="s">
        <v>461</v>
      </c>
      <c r="C140" s="145"/>
      <c r="D140" s="146"/>
      <c r="E140" s="14">
        <v>746653</v>
      </c>
      <c r="F140" s="30">
        <f t="shared" si="4"/>
        <v>5.4100000000000002E-2</v>
      </c>
      <c r="G140" s="8">
        <v>16</v>
      </c>
      <c r="H140" s="30">
        <f t="shared" si="5"/>
        <v>3.4799999999999998E-2</v>
      </c>
      <c r="K140" s="6">
        <v>5.41</v>
      </c>
      <c r="L140" s="6">
        <v>3.48</v>
      </c>
    </row>
    <row r="141" spans="1:12" ht="20" customHeight="1">
      <c r="A141" s="140"/>
      <c r="B141" s="32" t="s">
        <v>404</v>
      </c>
      <c r="C141" s="145"/>
      <c r="D141" s="146"/>
      <c r="E141" s="14">
        <v>878445</v>
      </c>
      <c r="F141" s="30">
        <f t="shared" si="4"/>
        <v>6.3700000000000007E-2</v>
      </c>
      <c r="G141" s="8">
        <v>0</v>
      </c>
      <c r="H141" s="30">
        <f t="shared" si="5"/>
        <v>0</v>
      </c>
      <c r="K141" s="6">
        <v>6.37</v>
      </c>
      <c r="L141" s="6">
        <v>0</v>
      </c>
    </row>
    <row r="142" spans="1:12" ht="20" customHeight="1">
      <c r="A142" s="140"/>
      <c r="B142" s="32" t="s">
        <v>389</v>
      </c>
      <c r="C142" s="145"/>
      <c r="D142" s="146"/>
      <c r="E142" s="14">
        <v>676334</v>
      </c>
      <c r="F142" s="30">
        <f t="shared" si="4"/>
        <v>4.9000000000000002E-2</v>
      </c>
      <c r="G142" s="8">
        <v>0</v>
      </c>
      <c r="H142" s="30">
        <f t="shared" si="5"/>
        <v>0</v>
      </c>
      <c r="K142" s="6">
        <v>4.9000000000000004</v>
      </c>
      <c r="L142" s="6">
        <v>0</v>
      </c>
    </row>
    <row r="143" spans="1:12" ht="20" customHeight="1">
      <c r="A143" s="140"/>
      <c r="B143" s="32" t="s">
        <v>405</v>
      </c>
      <c r="C143" s="145"/>
      <c r="D143" s="146"/>
      <c r="E143" s="14">
        <v>609973</v>
      </c>
      <c r="F143" s="30">
        <f t="shared" si="4"/>
        <v>4.4199999999999996E-2</v>
      </c>
      <c r="G143" s="8">
        <v>0</v>
      </c>
      <c r="H143" s="30">
        <f t="shared" si="5"/>
        <v>0</v>
      </c>
      <c r="K143" s="6">
        <v>4.42</v>
      </c>
      <c r="L143" s="6">
        <v>0</v>
      </c>
    </row>
    <row r="144" spans="1:12" ht="20" customHeight="1">
      <c r="A144" s="140"/>
      <c r="B144" s="32" t="s">
        <v>387</v>
      </c>
      <c r="C144" s="145"/>
      <c r="D144" s="146"/>
      <c r="E144" s="14">
        <v>550578</v>
      </c>
      <c r="F144" s="30">
        <f t="shared" si="4"/>
        <v>3.9900000000000005E-2</v>
      </c>
      <c r="G144" s="8">
        <v>0</v>
      </c>
      <c r="H144" s="30">
        <f t="shared" si="5"/>
        <v>0</v>
      </c>
      <c r="K144" s="6">
        <v>3.99</v>
      </c>
      <c r="L144" s="6">
        <v>0</v>
      </c>
    </row>
    <row r="145" spans="1:12" ht="20" customHeight="1">
      <c r="A145" s="140"/>
      <c r="B145" s="32" t="s">
        <v>284</v>
      </c>
      <c r="C145" s="145"/>
      <c r="D145" s="146"/>
      <c r="E145" s="14">
        <v>438559</v>
      </c>
      <c r="F145" s="30">
        <f t="shared" si="4"/>
        <v>3.1800000000000002E-2</v>
      </c>
      <c r="G145" s="8">
        <v>0</v>
      </c>
      <c r="H145" s="30">
        <f t="shared" si="5"/>
        <v>0</v>
      </c>
      <c r="K145" s="6">
        <v>3.18</v>
      </c>
      <c r="L145" s="6">
        <v>0</v>
      </c>
    </row>
    <row r="146" spans="1:12" ht="20" customHeight="1">
      <c r="A146" s="140"/>
      <c r="B146" s="32" t="s">
        <v>338</v>
      </c>
      <c r="C146" s="145"/>
      <c r="D146" s="146"/>
      <c r="E146" s="14">
        <v>377480</v>
      </c>
      <c r="F146" s="30">
        <f t="shared" si="4"/>
        <v>2.7400000000000001E-2</v>
      </c>
      <c r="G146" s="8">
        <v>0</v>
      </c>
      <c r="H146" s="30">
        <f t="shared" si="5"/>
        <v>0</v>
      </c>
      <c r="K146" s="6">
        <v>2.74</v>
      </c>
      <c r="L146" s="6">
        <v>0</v>
      </c>
    </row>
    <row r="147" spans="1:12" ht="20" customHeight="1">
      <c r="A147" s="140"/>
      <c r="B147" s="32" t="s">
        <v>406</v>
      </c>
      <c r="C147" s="145"/>
      <c r="D147" s="146"/>
      <c r="E147" s="14">
        <v>383967</v>
      </c>
      <c r="F147" s="30">
        <f t="shared" si="4"/>
        <v>2.7799999999999998E-2</v>
      </c>
      <c r="G147" s="8">
        <v>0</v>
      </c>
      <c r="H147" s="30">
        <f t="shared" si="5"/>
        <v>0</v>
      </c>
      <c r="K147" s="6">
        <v>2.78</v>
      </c>
      <c r="L147" s="6">
        <v>0</v>
      </c>
    </row>
    <row r="148" spans="1:12" ht="20" customHeight="1">
      <c r="A148" s="140"/>
      <c r="B148" s="32" t="s">
        <v>58</v>
      </c>
      <c r="C148" s="145"/>
      <c r="D148" s="146"/>
      <c r="E148" s="14">
        <v>371923</v>
      </c>
      <c r="F148" s="30">
        <f t="shared" si="4"/>
        <v>2.7000000000000003E-2</v>
      </c>
      <c r="G148" s="8">
        <v>0</v>
      </c>
      <c r="H148" s="30">
        <f t="shared" si="5"/>
        <v>0</v>
      </c>
      <c r="K148" s="6">
        <v>2.7</v>
      </c>
      <c r="L148" s="6">
        <v>0</v>
      </c>
    </row>
    <row r="149" spans="1:12" ht="40" customHeight="1">
      <c r="A149" s="140"/>
      <c r="B149" s="188" t="s">
        <v>98</v>
      </c>
      <c r="C149" s="189"/>
      <c r="D149" s="190"/>
      <c r="E149" s="14">
        <v>327085</v>
      </c>
      <c r="F149" s="30">
        <f t="shared" si="4"/>
        <v>2.3700000000000002E-2</v>
      </c>
      <c r="G149" s="8">
        <v>0</v>
      </c>
      <c r="H149" s="30">
        <f t="shared" si="5"/>
        <v>0</v>
      </c>
      <c r="K149" s="6">
        <v>2.37</v>
      </c>
      <c r="L149" s="6">
        <v>0</v>
      </c>
    </row>
    <row r="150" spans="1:12" ht="40" customHeight="1">
      <c r="A150" s="140"/>
      <c r="B150" s="188" t="s">
        <v>366</v>
      </c>
      <c r="C150" s="189"/>
      <c r="D150" s="190"/>
      <c r="E150" s="14">
        <v>60770</v>
      </c>
      <c r="F150" s="30">
        <f t="shared" si="4"/>
        <v>4.4000000000000003E-3</v>
      </c>
      <c r="G150" s="8">
        <v>3</v>
      </c>
      <c r="H150" s="30">
        <f t="shared" si="5"/>
        <v>6.5000000000000006E-3</v>
      </c>
      <c r="K150" s="6">
        <v>0.44</v>
      </c>
      <c r="L150" s="6">
        <v>0.65</v>
      </c>
    </row>
    <row r="151" spans="1:12" ht="20" customHeight="1">
      <c r="A151" s="140"/>
      <c r="B151" s="32" t="s">
        <v>41</v>
      </c>
      <c r="C151" s="145"/>
      <c r="D151" s="146"/>
      <c r="E151" s="14">
        <v>26357</v>
      </c>
      <c r="F151" s="30">
        <f t="shared" si="4"/>
        <v>1.9E-3</v>
      </c>
      <c r="G151" s="8">
        <v>0</v>
      </c>
      <c r="H151" s="30">
        <f t="shared" si="5"/>
        <v>0</v>
      </c>
      <c r="K151" s="6">
        <v>0.19</v>
      </c>
      <c r="L151" s="6">
        <v>0</v>
      </c>
    </row>
    <row r="152" spans="1:12" ht="40" customHeight="1">
      <c r="A152" s="140"/>
      <c r="B152" s="188" t="s">
        <v>102</v>
      </c>
      <c r="C152" s="189"/>
      <c r="D152" s="190"/>
      <c r="E152" s="14">
        <v>23396</v>
      </c>
      <c r="F152" s="30">
        <f t="shared" si="4"/>
        <v>1.7000000000000001E-3</v>
      </c>
      <c r="G152" s="8">
        <v>1</v>
      </c>
      <c r="H152" s="30">
        <f t="shared" si="5"/>
        <v>2.2000000000000001E-3</v>
      </c>
      <c r="K152" s="6">
        <v>0.17</v>
      </c>
      <c r="L152" s="6">
        <v>0.22</v>
      </c>
    </row>
    <row r="153" spans="1:12" ht="40" customHeight="1">
      <c r="A153" s="140"/>
      <c r="B153" s="188" t="s">
        <v>188</v>
      </c>
      <c r="C153" s="189"/>
      <c r="D153" s="190"/>
      <c r="E153" s="14">
        <v>22717</v>
      </c>
      <c r="F153" s="30">
        <f t="shared" si="4"/>
        <v>1.6000000000000001E-3</v>
      </c>
      <c r="G153" s="8">
        <v>0</v>
      </c>
      <c r="H153" s="30">
        <f t="shared" si="5"/>
        <v>0</v>
      </c>
      <c r="K153" s="6">
        <v>0.16</v>
      </c>
      <c r="L153" s="6">
        <v>0</v>
      </c>
    </row>
    <row r="154" spans="1:12" ht="20" customHeight="1">
      <c r="A154" s="140"/>
      <c r="B154" s="32" t="s">
        <v>42</v>
      </c>
      <c r="C154" s="145"/>
      <c r="D154" s="146"/>
      <c r="E154" s="14">
        <v>15958</v>
      </c>
      <c r="F154" s="30">
        <f t="shared" si="4"/>
        <v>1.1999999999999999E-3</v>
      </c>
      <c r="G154" s="8">
        <v>0</v>
      </c>
      <c r="H154" s="30">
        <f t="shared" si="5"/>
        <v>0</v>
      </c>
      <c r="K154" s="6">
        <v>0.12</v>
      </c>
      <c r="L154" s="6">
        <v>0</v>
      </c>
    </row>
    <row r="155" spans="1:12" ht="40" customHeight="1">
      <c r="A155" s="140"/>
      <c r="B155" s="188" t="s">
        <v>43</v>
      </c>
      <c r="C155" s="189"/>
      <c r="D155" s="190"/>
      <c r="E155" s="14">
        <v>14989</v>
      </c>
      <c r="F155" s="30">
        <f t="shared" si="4"/>
        <v>1.1000000000000001E-3</v>
      </c>
      <c r="G155" s="8">
        <v>0</v>
      </c>
      <c r="H155" s="30">
        <f t="shared" si="5"/>
        <v>0</v>
      </c>
      <c r="K155" s="6">
        <v>0.11</v>
      </c>
      <c r="L155" s="6">
        <v>0</v>
      </c>
    </row>
    <row r="156" spans="1:12" ht="20" customHeight="1">
      <c r="A156" s="140"/>
      <c r="B156" s="32" t="s">
        <v>162</v>
      </c>
      <c r="C156" s="145"/>
      <c r="D156" s="146"/>
      <c r="E156" s="14">
        <v>14382</v>
      </c>
      <c r="F156" s="30">
        <f t="shared" si="4"/>
        <v>1E-3</v>
      </c>
      <c r="G156" s="8">
        <v>0</v>
      </c>
      <c r="H156" s="30">
        <f t="shared" si="5"/>
        <v>0</v>
      </c>
      <c r="K156" s="6">
        <v>0.1</v>
      </c>
      <c r="L156" s="6">
        <v>0</v>
      </c>
    </row>
    <row r="157" spans="1:12" ht="40" customHeight="1">
      <c r="A157" s="140"/>
      <c r="B157" s="188" t="s">
        <v>176</v>
      </c>
      <c r="C157" s="189"/>
      <c r="D157" s="190"/>
      <c r="E157" s="14">
        <v>13776</v>
      </c>
      <c r="F157" s="30">
        <f t="shared" si="4"/>
        <v>1E-3</v>
      </c>
      <c r="G157" s="8">
        <v>0</v>
      </c>
      <c r="H157" s="30">
        <f t="shared" si="5"/>
        <v>0</v>
      </c>
      <c r="K157" s="6">
        <v>0.1</v>
      </c>
      <c r="L157" s="6">
        <v>0</v>
      </c>
    </row>
    <row r="158" spans="1:12" ht="40" customHeight="1">
      <c r="A158" s="140"/>
      <c r="B158" s="188" t="s">
        <v>122</v>
      </c>
      <c r="C158" s="189"/>
      <c r="D158" s="190"/>
      <c r="E158" s="14">
        <v>10164</v>
      </c>
      <c r="F158" s="30">
        <f t="shared" si="4"/>
        <v>7.000000000000001E-4</v>
      </c>
      <c r="G158" s="8">
        <v>0</v>
      </c>
      <c r="H158" s="30">
        <f t="shared" si="5"/>
        <v>0</v>
      </c>
      <c r="K158" s="6">
        <v>7.0000000000000007E-2</v>
      </c>
      <c r="L158" s="6">
        <v>0</v>
      </c>
    </row>
    <row r="159" spans="1:12" ht="55" customHeight="1">
      <c r="A159" s="140"/>
      <c r="B159" s="188" t="s">
        <v>123</v>
      </c>
      <c r="C159" s="189"/>
      <c r="D159" s="190"/>
      <c r="E159" s="14">
        <v>10068</v>
      </c>
      <c r="F159" s="30">
        <f t="shared" si="4"/>
        <v>7.000000000000001E-4</v>
      </c>
      <c r="G159" s="8">
        <v>0</v>
      </c>
      <c r="H159" s="30">
        <f t="shared" si="5"/>
        <v>0</v>
      </c>
      <c r="K159" s="6">
        <v>7.0000000000000007E-2</v>
      </c>
      <c r="L159" s="6">
        <v>0</v>
      </c>
    </row>
    <row r="160" spans="1:12" ht="40" customHeight="1">
      <c r="A160" s="140"/>
      <c r="B160" s="188" t="s">
        <v>124</v>
      </c>
      <c r="C160" s="189"/>
      <c r="D160" s="190"/>
      <c r="E160" s="14">
        <v>6918</v>
      </c>
      <c r="F160" s="30">
        <f t="shared" si="4"/>
        <v>5.0000000000000001E-4</v>
      </c>
      <c r="G160" s="8">
        <v>0</v>
      </c>
      <c r="H160" s="30">
        <f t="shared" si="5"/>
        <v>0</v>
      </c>
      <c r="K160" s="6">
        <v>0.05</v>
      </c>
      <c r="L160" s="6">
        <v>0</v>
      </c>
    </row>
    <row r="161" spans="1:12" ht="20" customHeight="1">
      <c r="A161" s="140"/>
      <c r="B161" s="32" t="s">
        <v>154</v>
      </c>
      <c r="C161" s="145"/>
      <c r="D161" s="146"/>
      <c r="E161" s="14">
        <v>6789</v>
      </c>
      <c r="F161" s="30">
        <f t="shared" si="4"/>
        <v>5.0000000000000001E-4</v>
      </c>
      <c r="G161" s="8">
        <v>0</v>
      </c>
      <c r="H161" s="30">
        <f t="shared" si="5"/>
        <v>0</v>
      </c>
      <c r="K161" s="6">
        <v>0.05</v>
      </c>
      <c r="L161" s="6">
        <v>0</v>
      </c>
    </row>
    <row r="162" spans="1:12" ht="40" customHeight="1">
      <c r="A162" s="140"/>
      <c r="B162" s="188" t="s">
        <v>156</v>
      </c>
      <c r="C162" s="189"/>
      <c r="D162" s="190"/>
      <c r="E162" s="14">
        <v>2444</v>
      </c>
      <c r="F162" s="30">
        <f t="shared" si="4"/>
        <v>2.0000000000000001E-4</v>
      </c>
      <c r="G162" s="8">
        <v>0</v>
      </c>
      <c r="H162" s="30">
        <f t="shared" si="5"/>
        <v>0</v>
      </c>
      <c r="K162" s="6">
        <v>0.02</v>
      </c>
      <c r="L162" s="6">
        <v>0</v>
      </c>
    </row>
    <row r="163" spans="1:12" ht="20" customHeight="1">
      <c r="A163" s="140"/>
      <c r="B163" s="32" t="s">
        <v>153</v>
      </c>
      <c r="C163" s="145"/>
      <c r="D163" s="146"/>
      <c r="E163" s="14">
        <v>2251</v>
      </c>
      <c r="F163" s="30">
        <f t="shared" si="4"/>
        <v>2.0000000000000001E-4</v>
      </c>
      <c r="G163" s="8">
        <v>0</v>
      </c>
      <c r="H163" s="30">
        <f t="shared" si="5"/>
        <v>0</v>
      </c>
      <c r="K163" s="6">
        <v>0.02</v>
      </c>
      <c r="L163" s="6">
        <v>0</v>
      </c>
    </row>
    <row r="164" spans="1:12" ht="20" customHeight="1">
      <c r="A164" s="140"/>
      <c r="B164" s="32" t="s">
        <v>155</v>
      </c>
      <c r="C164" s="145"/>
      <c r="D164" s="146"/>
      <c r="E164" s="14">
        <v>900</v>
      </c>
      <c r="F164" s="30">
        <f t="shared" si="4"/>
        <v>1E-4</v>
      </c>
      <c r="G164" s="8">
        <v>0</v>
      </c>
      <c r="H164" s="30">
        <f t="shared" si="5"/>
        <v>0</v>
      </c>
      <c r="K164" s="6">
        <v>0.01</v>
      </c>
      <c r="L164" s="6">
        <v>0</v>
      </c>
    </row>
    <row r="165" spans="1:12" ht="20" customHeight="1">
      <c r="A165" s="140"/>
      <c r="B165" s="32" t="s">
        <v>245</v>
      </c>
      <c r="C165" s="145"/>
      <c r="D165" s="146"/>
      <c r="E165" s="14">
        <v>663</v>
      </c>
      <c r="F165" s="30">
        <f t="shared" si="4"/>
        <v>0</v>
      </c>
      <c r="G165" s="8">
        <v>0</v>
      </c>
      <c r="H165" s="30">
        <f t="shared" si="5"/>
        <v>0</v>
      </c>
      <c r="K165" s="6">
        <v>0</v>
      </c>
      <c r="L165" s="6">
        <v>0</v>
      </c>
    </row>
    <row r="166" spans="1:12" ht="20" customHeight="1">
      <c r="A166" s="140"/>
      <c r="B166" s="32" t="s">
        <v>62</v>
      </c>
      <c r="C166" s="145"/>
      <c r="D166" s="146"/>
      <c r="E166" s="14">
        <v>565</v>
      </c>
      <c r="F166" s="30">
        <f t="shared" si="4"/>
        <v>0</v>
      </c>
      <c r="G166" s="8">
        <v>0</v>
      </c>
      <c r="H166" s="30">
        <f t="shared" si="5"/>
        <v>0</v>
      </c>
      <c r="K166" s="6">
        <v>0</v>
      </c>
      <c r="L166" s="6">
        <v>0</v>
      </c>
    </row>
    <row r="167" spans="1:12" ht="40" customHeight="1">
      <c r="A167" s="140"/>
      <c r="B167" s="188" t="s">
        <v>157</v>
      </c>
      <c r="C167" s="189"/>
      <c r="D167" s="190"/>
      <c r="E167" s="14">
        <v>463</v>
      </c>
      <c r="F167" s="30">
        <f t="shared" si="4"/>
        <v>0</v>
      </c>
      <c r="G167" s="8">
        <v>0</v>
      </c>
      <c r="H167" s="30">
        <f t="shared" si="5"/>
        <v>0</v>
      </c>
      <c r="K167" s="6">
        <v>0</v>
      </c>
      <c r="L167" s="6">
        <v>0</v>
      </c>
    </row>
    <row r="168" spans="1:12" ht="20" customHeight="1">
      <c r="A168" s="140"/>
      <c r="B168" s="32" t="s">
        <v>246</v>
      </c>
      <c r="C168" s="145"/>
      <c r="D168" s="146"/>
      <c r="E168" s="14">
        <v>418</v>
      </c>
      <c r="F168" s="30">
        <f t="shared" si="4"/>
        <v>0</v>
      </c>
      <c r="G168" s="8">
        <v>0</v>
      </c>
      <c r="H168" s="30">
        <f t="shared" si="5"/>
        <v>0</v>
      </c>
      <c r="K168" s="6">
        <v>0</v>
      </c>
      <c r="L168" s="6">
        <v>0</v>
      </c>
    </row>
    <row r="169" spans="1:12" ht="20" customHeight="1">
      <c r="A169" s="140"/>
      <c r="B169" s="32" t="s">
        <v>61</v>
      </c>
      <c r="C169" s="145"/>
      <c r="D169" s="146"/>
      <c r="E169" s="14">
        <v>258</v>
      </c>
      <c r="F169" s="30">
        <f t="shared" si="4"/>
        <v>0</v>
      </c>
      <c r="G169" s="8">
        <v>0</v>
      </c>
      <c r="H169" s="30">
        <f t="shared" si="5"/>
        <v>0</v>
      </c>
      <c r="K169" s="6">
        <v>0</v>
      </c>
      <c r="L169" s="6">
        <v>0</v>
      </c>
    </row>
    <row r="170" spans="1:12" ht="20" customHeight="1">
      <c r="A170" s="140"/>
      <c r="B170" s="32" t="s">
        <v>742</v>
      </c>
      <c r="C170" s="145"/>
      <c r="D170" s="146"/>
      <c r="E170" s="14">
        <v>13796227</v>
      </c>
      <c r="F170" s="31"/>
      <c r="G170" s="8">
        <v>460</v>
      </c>
      <c r="H170" s="31"/>
      <c r="K170" s="6"/>
      <c r="L170" s="6"/>
    </row>
    <row r="171" spans="1:12" ht="20" customHeight="1">
      <c r="A171" s="140"/>
      <c r="B171" s="26"/>
      <c r="C171" s="7"/>
      <c r="D171" s="7"/>
      <c r="E171" s="19"/>
      <c r="F171" s="7"/>
      <c r="G171" s="7"/>
      <c r="K171" s="7"/>
    </row>
    <row r="172" spans="1:12" ht="20" customHeight="1">
      <c r="A172" s="140"/>
      <c r="B172" s="26"/>
      <c r="C172" s="7"/>
      <c r="D172" s="7"/>
      <c r="E172" s="19"/>
      <c r="F172" s="7"/>
      <c r="G172" s="7"/>
      <c r="K172" s="7"/>
    </row>
    <row r="173" spans="1:12" ht="20" customHeight="1">
      <c r="A173" s="57" t="s">
        <v>747</v>
      </c>
      <c r="B173" s="57"/>
      <c r="C173" s="57"/>
      <c r="D173" s="57"/>
      <c r="E173" s="57"/>
      <c r="F173" s="57"/>
      <c r="G173" s="57"/>
      <c r="H173" s="57"/>
      <c r="K173" s="7"/>
    </row>
    <row r="174" spans="1:12" ht="20" customHeight="1">
      <c r="A174" s="140"/>
      <c r="B174" s="10" t="s">
        <v>730</v>
      </c>
      <c r="C174" s="14">
        <v>28409054</v>
      </c>
      <c r="D174" s="20"/>
      <c r="E174" s="19"/>
      <c r="F174" s="7"/>
      <c r="G174" s="7"/>
      <c r="K174" s="7"/>
    </row>
    <row r="175" spans="1:12" ht="20" customHeight="1">
      <c r="A175" s="140"/>
      <c r="B175" s="10" t="s">
        <v>731</v>
      </c>
      <c r="C175" s="33"/>
      <c r="D175" s="23"/>
      <c r="E175" s="19"/>
      <c r="F175" s="7"/>
      <c r="G175" s="7"/>
      <c r="K175" s="7"/>
    </row>
    <row r="176" spans="1:12" ht="20" customHeight="1">
      <c r="A176" s="140"/>
      <c r="B176" s="10" t="s">
        <v>732</v>
      </c>
      <c r="C176" s="14">
        <v>13616378</v>
      </c>
      <c r="D176" s="20"/>
      <c r="E176" s="19"/>
      <c r="F176" s="7"/>
      <c r="G176" s="7"/>
      <c r="K176" s="7"/>
    </row>
    <row r="177" spans="1:12" ht="20" customHeight="1">
      <c r="A177" s="140"/>
      <c r="B177" s="10" t="s">
        <v>744</v>
      </c>
      <c r="C177" s="30">
        <v>0.4793</v>
      </c>
      <c r="D177" s="21"/>
      <c r="E177" s="19"/>
      <c r="F177" s="7"/>
      <c r="G177" s="7"/>
      <c r="K177" s="7"/>
    </row>
    <row r="178" spans="1:12" ht="20" customHeight="1">
      <c r="A178" s="140"/>
      <c r="B178" s="10" t="s">
        <v>734</v>
      </c>
      <c r="C178" s="14">
        <v>13088231</v>
      </c>
      <c r="D178" s="20"/>
      <c r="E178" s="19"/>
      <c r="F178" s="7"/>
      <c r="G178" s="7"/>
      <c r="K178" s="7"/>
    </row>
    <row r="179" spans="1:12" ht="20" customHeight="1">
      <c r="A179" s="140"/>
      <c r="B179" s="10" t="s">
        <v>745</v>
      </c>
      <c r="C179" s="30">
        <v>0.96120000000000005</v>
      </c>
      <c r="D179" s="21"/>
      <c r="E179" s="19"/>
      <c r="F179" s="7"/>
      <c r="G179" s="7"/>
      <c r="K179" s="7"/>
    </row>
    <row r="180" spans="1:12" ht="12.75" customHeight="1">
      <c r="A180" s="140"/>
      <c r="B180" s="26"/>
      <c r="C180" s="7"/>
      <c r="D180" s="7"/>
      <c r="E180" s="19"/>
      <c r="F180" s="7"/>
      <c r="G180" s="7"/>
      <c r="K180" s="7"/>
    </row>
    <row r="181" spans="1:12" ht="20" customHeight="1">
      <c r="A181" s="140"/>
      <c r="B181" s="147" t="s">
        <v>746</v>
      </c>
      <c r="C181" s="145"/>
      <c r="D181" s="146"/>
      <c r="E181" s="143" t="s">
        <v>737</v>
      </c>
      <c r="F181" s="138" t="s">
        <v>738</v>
      </c>
      <c r="G181" s="138" t="s">
        <v>739</v>
      </c>
      <c r="H181" s="138" t="s">
        <v>740</v>
      </c>
      <c r="K181" s="144" t="s">
        <v>738</v>
      </c>
      <c r="L181" s="144" t="s">
        <v>741</v>
      </c>
    </row>
    <row r="182" spans="1:12" ht="20" customHeight="1">
      <c r="A182" s="140"/>
      <c r="B182" s="32" t="s">
        <v>471</v>
      </c>
      <c r="C182" s="145"/>
      <c r="D182" s="146"/>
      <c r="E182" s="14">
        <v>4427373</v>
      </c>
      <c r="F182" s="30">
        <f t="shared" ref="F182:F202" si="6">K182/100</f>
        <v>0.33829999999999999</v>
      </c>
      <c r="G182" s="8">
        <v>201</v>
      </c>
      <c r="H182" s="30">
        <f t="shared" ref="H182:H202" si="7">L182/100</f>
        <v>0.43700000000000006</v>
      </c>
      <c r="K182" s="6">
        <v>33.83</v>
      </c>
      <c r="L182" s="6">
        <v>43.7</v>
      </c>
    </row>
    <row r="183" spans="1:12" ht="20" customHeight="1">
      <c r="A183" s="140"/>
      <c r="B183" s="32" t="s">
        <v>382</v>
      </c>
      <c r="C183" s="145"/>
      <c r="D183" s="146"/>
      <c r="E183" s="14">
        <v>3551224</v>
      </c>
      <c r="F183" s="30">
        <f t="shared" si="6"/>
        <v>0.27129999999999999</v>
      </c>
      <c r="G183" s="8">
        <v>164</v>
      </c>
      <c r="H183" s="30">
        <f t="shared" si="7"/>
        <v>0.35649999999999998</v>
      </c>
      <c r="K183" s="6">
        <v>27.13</v>
      </c>
      <c r="L183" s="6">
        <v>35.65</v>
      </c>
    </row>
    <row r="184" spans="1:12" ht="20" customHeight="1">
      <c r="A184" s="140"/>
      <c r="B184" s="32" t="s">
        <v>141</v>
      </c>
      <c r="C184" s="145"/>
      <c r="D184" s="146"/>
      <c r="E184" s="14">
        <v>1749518</v>
      </c>
      <c r="F184" s="30">
        <f t="shared" si="6"/>
        <v>0.13369999999999999</v>
      </c>
      <c r="G184" s="8">
        <v>60</v>
      </c>
      <c r="H184" s="30">
        <f t="shared" si="7"/>
        <v>0.13039999999999999</v>
      </c>
      <c r="K184" s="6">
        <v>13.37</v>
      </c>
      <c r="L184" s="6">
        <v>13.04</v>
      </c>
    </row>
    <row r="185" spans="1:12" ht="20" customHeight="1">
      <c r="A185" s="140"/>
      <c r="B185" s="32" t="s">
        <v>385</v>
      </c>
      <c r="C185" s="145"/>
      <c r="D185" s="146"/>
      <c r="E185" s="14">
        <v>956184</v>
      </c>
      <c r="F185" s="30">
        <f t="shared" si="6"/>
        <v>7.3099999999999998E-2</v>
      </c>
      <c r="G185" s="8">
        <v>27</v>
      </c>
      <c r="H185" s="30">
        <f t="shared" si="7"/>
        <v>5.8700000000000002E-2</v>
      </c>
      <c r="K185" s="6">
        <v>7.31</v>
      </c>
      <c r="L185" s="6">
        <v>5.87</v>
      </c>
    </row>
    <row r="186" spans="1:12" ht="20" customHeight="1">
      <c r="A186" s="140"/>
      <c r="B186" s="32" t="s">
        <v>472</v>
      </c>
      <c r="C186" s="145"/>
      <c r="D186" s="146"/>
      <c r="E186" s="14">
        <v>727072</v>
      </c>
      <c r="F186" s="30">
        <f t="shared" si="6"/>
        <v>5.5599999999999997E-2</v>
      </c>
      <c r="G186" s="8">
        <v>6</v>
      </c>
      <c r="H186" s="30">
        <f t="shared" si="7"/>
        <v>1.3000000000000001E-2</v>
      </c>
      <c r="K186" s="6">
        <v>5.56</v>
      </c>
      <c r="L186" s="6">
        <v>1.3</v>
      </c>
    </row>
    <row r="187" spans="1:12" ht="20" customHeight="1">
      <c r="A187" s="140"/>
      <c r="B187" s="32" t="s">
        <v>460</v>
      </c>
      <c r="C187" s="145"/>
      <c r="D187" s="146"/>
      <c r="E187" s="14">
        <v>620611</v>
      </c>
      <c r="F187" s="30">
        <f t="shared" si="6"/>
        <v>4.7400000000000005E-2</v>
      </c>
      <c r="G187" s="8">
        <v>0</v>
      </c>
      <c r="H187" s="30">
        <f t="shared" si="7"/>
        <v>0</v>
      </c>
      <c r="K187" s="6">
        <v>4.74</v>
      </c>
      <c r="L187" s="6">
        <v>0</v>
      </c>
    </row>
    <row r="188" spans="1:12" ht="20" customHeight="1">
      <c r="A188" s="140"/>
      <c r="B188" s="32" t="s">
        <v>473</v>
      </c>
      <c r="C188" s="145"/>
      <c r="D188" s="146"/>
      <c r="E188" s="14">
        <v>284826</v>
      </c>
      <c r="F188" s="30">
        <f t="shared" si="6"/>
        <v>2.18E-2</v>
      </c>
      <c r="G188" s="8">
        <v>0</v>
      </c>
      <c r="H188" s="30">
        <f t="shared" si="7"/>
        <v>0</v>
      </c>
      <c r="K188" s="6">
        <v>2.1800000000000002</v>
      </c>
      <c r="L188" s="6">
        <v>0</v>
      </c>
    </row>
    <row r="189" spans="1:12" ht="20" customHeight="1">
      <c r="A189" s="140"/>
      <c r="B189" s="32" t="s">
        <v>249</v>
      </c>
      <c r="C189" s="145"/>
      <c r="D189" s="146"/>
      <c r="E189" s="14">
        <v>266317</v>
      </c>
      <c r="F189" s="30">
        <f t="shared" si="6"/>
        <v>2.0299999999999999E-2</v>
      </c>
      <c r="G189" s="8">
        <v>0</v>
      </c>
      <c r="H189" s="30">
        <f t="shared" si="7"/>
        <v>0</v>
      </c>
      <c r="K189" s="6">
        <v>2.0299999999999998</v>
      </c>
      <c r="L189" s="6">
        <v>0</v>
      </c>
    </row>
    <row r="190" spans="1:12" ht="20" customHeight="1">
      <c r="A190" s="140"/>
      <c r="B190" s="32" t="s">
        <v>248</v>
      </c>
      <c r="C190" s="145"/>
      <c r="D190" s="146"/>
      <c r="E190" s="14">
        <v>212826</v>
      </c>
      <c r="F190" s="30">
        <f t="shared" si="6"/>
        <v>1.6299999999999999E-2</v>
      </c>
      <c r="G190" s="8">
        <v>0</v>
      </c>
      <c r="H190" s="30">
        <f t="shared" si="7"/>
        <v>0</v>
      </c>
      <c r="K190" s="6">
        <v>1.63</v>
      </c>
      <c r="L190" s="6">
        <v>0</v>
      </c>
    </row>
    <row r="191" spans="1:12" ht="20" customHeight="1">
      <c r="A191" s="140"/>
      <c r="B191" s="32" t="s">
        <v>355</v>
      </c>
      <c r="C191" s="145"/>
      <c r="D191" s="146"/>
      <c r="E191" s="14">
        <v>178395</v>
      </c>
      <c r="F191" s="30">
        <f t="shared" si="6"/>
        <v>1.3600000000000001E-2</v>
      </c>
      <c r="G191" s="8">
        <v>0</v>
      </c>
      <c r="H191" s="30">
        <f t="shared" si="7"/>
        <v>0</v>
      </c>
      <c r="K191" s="6">
        <v>1.36</v>
      </c>
      <c r="L191" s="6">
        <v>0</v>
      </c>
    </row>
    <row r="192" spans="1:12" ht="36" customHeight="1">
      <c r="A192" s="140"/>
      <c r="B192" s="188" t="s">
        <v>466</v>
      </c>
      <c r="C192" s="189"/>
      <c r="D192" s="190"/>
      <c r="E192" s="14">
        <v>51027</v>
      </c>
      <c r="F192" s="30">
        <f t="shared" si="6"/>
        <v>3.9000000000000003E-3</v>
      </c>
      <c r="G192" s="8">
        <v>2</v>
      </c>
      <c r="H192" s="30">
        <f t="shared" si="7"/>
        <v>4.3E-3</v>
      </c>
      <c r="K192" s="6">
        <v>0.39</v>
      </c>
      <c r="L192" s="6">
        <v>0.43</v>
      </c>
    </row>
    <row r="193" spans="1:12" ht="36" customHeight="1">
      <c r="A193" s="140"/>
      <c r="B193" s="188" t="s">
        <v>89</v>
      </c>
      <c r="C193" s="189"/>
      <c r="D193" s="190"/>
      <c r="E193" s="14">
        <v>16724</v>
      </c>
      <c r="F193" s="30">
        <f t="shared" si="6"/>
        <v>1.2999999999999999E-3</v>
      </c>
      <c r="G193" s="8">
        <v>0</v>
      </c>
      <c r="H193" s="30">
        <f t="shared" si="7"/>
        <v>0</v>
      </c>
      <c r="K193" s="6">
        <v>0.13</v>
      </c>
      <c r="L193" s="6">
        <v>0</v>
      </c>
    </row>
    <row r="194" spans="1:12" ht="50" customHeight="1">
      <c r="A194" s="140"/>
      <c r="B194" s="188" t="s">
        <v>90</v>
      </c>
      <c r="C194" s="189"/>
      <c r="D194" s="190"/>
      <c r="E194" s="14">
        <v>13632</v>
      </c>
      <c r="F194" s="30">
        <f t="shared" si="6"/>
        <v>1E-3</v>
      </c>
      <c r="G194" s="8">
        <v>0</v>
      </c>
      <c r="H194" s="30">
        <f t="shared" si="7"/>
        <v>0</v>
      </c>
      <c r="K194" s="6">
        <v>0.1</v>
      </c>
      <c r="L194" s="6">
        <v>0</v>
      </c>
    </row>
    <row r="195" spans="1:12" ht="20" customHeight="1">
      <c r="A195" s="140"/>
      <c r="B195" s="32" t="s">
        <v>406</v>
      </c>
      <c r="C195" s="145"/>
      <c r="D195" s="146"/>
      <c r="E195" s="14">
        <v>10073</v>
      </c>
      <c r="F195" s="30">
        <f t="shared" si="6"/>
        <v>8.0000000000000004E-4</v>
      </c>
      <c r="G195" s="8">
        <v>0</v>
      </c>
      <c r="H195" s="30">
        <f t="shared" si="7"/>
        <v>0</v>
      </c>
      <c r="K195" s="6">
        <v>0.08</v>
      </c>
      <c r="L195" s="6">
        <v>0</v>
      </c>
    </row>
    <row r="196" spans="1:12" ht="36" customHeight="1">
      <c r="A196" s="140"/>
      <c r="B196" s="188" t="s">
        <v>306</v>
      </c>
      <c r="C196" s="189"/>
      <c r="D196" s="190"/>
      <c r="E196" s="14">
        <v>8590</v>
      </c>
      <c r="F196" s="30">
        <f t="shared" si="6"/>
        <v>7.000000000000001E-4</v>
      </c>
      <c r="G196" s="8">
        <v>0</v>
      </c>
      <c r="H196" s="30">
        <f t="shared" si="7"/>
        <v>0</v>
      </c>
      <c r="K196" s="6">
        <v>7.0000000000000007E-2</v>
      </c>
      <c r="L196" s="6">
        <v>0</v>
      </c>
    </row>
    <row r="197" spans="1:12" ht="50" customHeight="1">
      <c r="A197" s="140"/>
      <c r="B197" s="188" t="s">
        <v>63</v>
      </c>
      <c r="C197" s="189"/>
      <c r="D197" s="190"/>
      <c r="E197" s="14">
        <v>6206</v>
      </c>
      <c r="F197" s="30">
        <f t="shared" si="6"/>
        <v>5.0000000000000001E-4</v>
      </c>
      <c r="G197" s="8">
        <v>0</v>
      </c>
      <c r="H197" s="30">
        <f t="shared" si="7"/>
        <v>0</v>
      </c>
      <c r="K197" s="6">
        <v>0.05</v>
      </c>
      <c r="L197" s="6">
        <v>0</v>
      </c>
    </row>
    <row r="198" spans="1:12" ht="20" customHeight="1">
      <c r="A198" s="140"/>
      <c r="B198" s="32" t="s">
        <v>250</v>
      </c>
      <c r="C198" s="145"/>
      <c r="D198" s="146"/>
      <c r="E198" s="14">
        <v>3663</v>
      </c>
      <c r="F198" s="30">
        <f t="shared" si="6"/>
        <v>2.9999999999999997E-4</v>
      </c>
      <c r="G198" s="8">
        <v>0</v>
      </c>
      <c r="H198" s="30">
        <f t="shared" si="7"/>
        <v>0</v>
      </c>
      <c r="K198" s="6">
        <v>0.03</v>
      </c>
      <c r="L198" s="6">
        <v>0</v>
      </c>
    </row>
    <row r="199" spans="1:12" ht="36" customHeight="1">
      <c r="A199" s="140"/>
      <c r="B199" s="188" t="s">
        <v>114</v>
      </c>
      <c r="C199" s="189"/>
      <c r="D199" s="190"/>
      <c r="E199" s="14">
        <v>1729</v>
      </c>
      <c r="F199" s="30">
        <f t="shared" si="6"/>
        <v>1E-4</v>
      </c>
      <c r="G199" s="8">
        <v>0</v>
      </c>
      <c r="H199" s="30">
        <f t="shared" si="7"/>
        <v>0</v>
      </c>
      <c r="K199" s="6">
        <v>0.01</v>
      </c>
      <c r="L199" s="6">
        <v>0</v>
      </c>
    </row>
    <row r="200" spans="1:12" ht="20" customHeight="1">
      <c r="A200" s="140"/>
      <c r="B200" s="32" t="s">
        <v>107</v>
      </c>
      <c r="C200" s="145"/>
      <c r="D200" s="146"/>
      <c r="E200" s="14">
        <v>924</v>
      </c>
      <c r="F200" s="30">
        <f t="shared" si="6"/>
        <v>1E-4</v>
      </c>
      <c r="G200" s="8">
        <v>0</v>
      </c>
      <c r="H200" s="30">
        <f t="shared" si="7"/>
        <v>0</v>
      </c>
      <c r="K200" s="6">
        <v>0.01</v>
      </c>
      <c r="L200" s="6">
        <v>0</v>
      </c>
    </row>
    <row r="201" spans="1:12" ht="36" customHeight="1">
      <c r="A201" s="140"/>
      <c r="B201" s="188" t="s">
        <v>194</v>
      </c>
      <c r="C201" s="189"/>
      <c r="D201" s="190"/>
      <c r="E201" s="14">
        <v>703</v>
      </c>
      <c r="F201" s="30">
        <f t="shared" si="6"/>
        <v>1E-4</v>
      </c>
      <c r="G201" s="8">
        <v>0</v>
      </c>
      <c r="H201" s="30">
        <f t="shared" si="7"/>
        <v>0</v>
      </c>
      <c r="K201" s="6">
        <v>0.01</v>
      </c>
      <c r="L201" s="6">
        <v>0</v>
      </c>
    </row>
    <row r="202" spans="1:12" ht="36" customHeight="1">
      <c r="A202" s="140"/>
      <c r="B202" s="188" t="s">
        <v>92</v>
      </c>
      <c r="C202" s="189"/>
      <c r="D202" s="190"/>
      <c r="E202" s="14">
        <v>614</v>
      </c>
      <c r="F202" s="30">
        <f t="shared" si="6"/>
        <v>0</v>
      </c>
      <c r="G202" s="8">
        <v>0</v>
      </c>
      <c r="H202" s="30">
        <f t="shared" si="7"/>
        <v>0</v>
      </c>
      <c r="K202" s="6">
        <v>0</v>
      </c>
      <c r="L202" s="6">
        <v>0</v>
      </c>
    </row>
    <row r="203" spans="1:12" ht="20" customHeight="1">
      <c r="A203" s="140"/>
      <c r="B203" s="32" t="s">
        <v>742</v>
      </c>
      <c r="C203" s="145"/>
      <c r="D203" s="146"/>
      <c r="E203" s="14">
        <v>13088231</v>
      </c>
      <c r="F203" s="31"/>
      <c r="G203" s="8">
        <v>150</v>
      </c>
      <c r="H203" s="31"/>
      <c r="K203" s="6"/>
      <c r="L203" s="6"/>
    </row>
    <row r="204" spans="1:12" ht="20" customHeight="1">
      <c r="A204" s="140"/>
      <c r="B204" s="26"/>
      <c r="C204" s="7"/>
      <c r="D204" s="7"/>
      <c r="E204" s="19"/>
      <c r="F204" s="7"/>
      <c r="G204" s="7"/>
      <c r="K204" s="7"/>
    </row>
    <row r="205" spans="1:12" ht="20" customHeight="1">
      <c r="A205" s="140"/>
      <c r="B205" s="26"/>
      <c r="C205" s="7"/>
      <c r="D205" s="7"/>
      <c r="E205" s="19"/>
      <c r="F205" s="7"/>
      <c r="G205" s="7"/>
      <c r="K205" s="7"/>
    </row>
    <row r="206" spans="1:12" ht="20" customHeight="1">
      <c r="A206" s="57" t="s">
        <v>748</v>
      </c>
      <c r="B206" s="57"/>
      <c r="C206" s="57"/>
      <c r="D206" s="57"/>
      <c r="E206" s="57"/>
      <c r="F206" s="57"/>
      <c r="G206" s="57"/>
      <c r="H206" s="57"/>
      <c r="K206" s="7"/>
    </row>
    <row r="207" spans="1:12" ht="20" customHeight="1">
      <c r="A207" s="140"/>
      <c r="B207" s="10" t="s">
        <v>730</v>
      </c>
      <c r="C207" s="14">
        <v>29364445</v>
      </c>
      <c r="D207" s="20"/>
      <c r="E207" s="19"/>
      <c r="F207" s="7"/>
      <c r="G207" s="7"/>
      <c r="K207" s="7"/>
    </row>
    <row r="208" spans="1:12" ht="20" customHeight="1">
      <c r="A208" s="140"/>
      <c r="B208" s="10" t="s">
        <v>731</v>
      </c>
      <c r="C208" s="14">
        <v>13591681</v>
      </c>
      <c r="D208" s="20"/>
      <c r="E208" s="19"/>
      <c r="F208" s="7"/>
      <c r="G208" s="7"/>
      <c r="K208" s="7"/>
    </row>
    <row r="209" spans="1:12" ht="20" customHeight="1">
      <c r="A209" s="140"/>
      <c r="B209" s="10" t="s">
        <v>749</v>
      </c>
      <c r="C209" s="16">
        <v>0.46289999999999998</v>
      </c>
      <c r="D209" s="22"/>
      <c r="E209" s="19"/>
      <c r="F209" s="7"/>
      <c r="G209" s="7"/>
      <c r="K209" s="7"/>
    </row>
    <row r="210" spans="1:12" ht="20" customHeight="1">
      <c r="A210" s="140"/>
      <c r="B210" s="10" t="s">
        <v>750</v>
      </c>
      <c r="C210" s="14">
        <f>541483+13017929</f>
        <v>13559412</v>
      </c>
      <c r="D210" s="20"/>
      <c r="E210" s="19"/>
      <c r="F210" s="7"/>
      <c r="G210" s="7"/>
      <c r="K210" s="7"/>
    </row>
    <row r="211" spans="1:12" ht="20" customHeight="1">
      <c r="A211" s="140"/>
      <c r="B211" s="10" t="s">
        <v>734</v>
      </c>
      <c r="C211" s="14">
        <v>13017929</v>
      </c>
      <c r="D211" s="20"/>
      <c r="E211" s="19"/>
      <c r="F211" s="7"/>
      <c r="G211" s="7"/>
      <c r="K211" s="7"/>
    </row>
    <row r="212" spans="1:12" ht="20" customHeight="1">
      <c r="A212" s="140"/>
      <c r="B212" s="10" t="s">
        <v>745</v>
      </c>
      <c r="C212" s="16">
        <v>0.96009999999999995</v>
      </c>
      <c r="D212" s="22"/>
      <c r="E212" s="19"/>
      <c r="F212" s="7"/>
      <c r="G212" s="7"/>
      <c r="K212" s="7"/>
    </row>
    <row r="213" spans="1:12" ht="20" customHeight="1">
      <c r="A213" s="140"/>
      <c r="B213" s="26"/>
      <c r="C213" s="7"/>
      <c r="D213" s="7"/>
      <c r="E213" s="19"/>
      <c r="F213" s="7"/>
      <c r="G213" s="7"/>
      <c r="K213" s="7"/>
    </row>
    <row r="214" spans="1:12" ht="20" customHeight="1">
      <c r="A214" s="140"/>
      <c r="B214" s="147" t="s">
        <v>751</v>
      </c>
      <c r="C214" s="145"/>
      <c r="D214" s="146"/>
      <c r="E214" s="143" t="s">
        <v>737</v>
      </c>
      <c r="F214" s="138" t="s">
        <v>738</v>
      </c>
      <c r="G214" s="138" t="s">
        <v>739</v>
      </c>
      <c r="H214" s="138" t="s">
        <v>740</v>
      </c>
      <c r="K214" s="144" t="s">
        <v>738</v>
      </c>
      <c r="L214" s="144" t="s">
        <v>741</v>
      </c>
    </row>
    <row r="215" spans="1:12" ht="20" customHeight="1">
      <c r="A215" s="140"/>
      <c r="B215" s="32" t="s">
        <v>286</v>
      </c>
      <c r="C215" s="145"/>
      <c r="D215" s="146"/>
      <c r="E215" s="14">
        <v>5342519</v>
      </c>
      <c r="F215" s="30">
        <f t="shared" ref="F215:F228" si="8">K215/100</f>
        <v>0.41039999999999999</v>
      </c>
      <c r="G215" s="8">
        <v>216</v>
      </c>
      <c r="H215" s="30">
        <f t="shared" ref="H215:H228" si="9">L215/100</f>
        <v>0.46960000000000002</v>
      </c>
      <c r="K215" s="6">
        <v>41.04</v>
      </c>
      <c r="L215" s="6">
        <v>46.96</v>
      </c>
    </row>
    <row r="216" spans="1:12" ht="20" customHeight="1">
      <c r="A216" s="140"/>
      <c r="B216" s="32" t="s">
        <v>287</v>
      </c>
      <c r="C216" s="145"/>
      <c r="D216" s="146"/>
      <c r="E216" s="14">
        <v>1651099</v>
      </c>
      <c r="F216" s="30">
        <f t="shared" si="8"/>
        <v>0.1268</v>
      </c>
      <c r="G216" s="8">
        <v>65</v>
      </c>
      <c r="H216" s="30">
        <f t="shared" si="9"/>
        <v>0.14130000000000001</v>
      </c>
      <c r="K216" s="6">
        <v>12.68</v>
      </c>
      <c r="L216" s="6">
        <v>14.13</v>
      </c>
    </row>
    <row r="217" spans="1:12" ht="20" customHeight="1">
      <c r="A217" s="140"/>
      <c r="B217" s="32" t="s">
        <v>406</v>
      </c>
      <c r="C217" s="145"/>
      <c r="D217" s="146"/>
      <c r="E217" s="14">
        <v>1327624</v>
      </c>
      <c r="F217" s="30">
        <f t="shared" si="8"/>
        <v>0.10199999999999999</v>
      </c>
      <c r="G217" s="8">
        <v>53</v>
      </c>
      <c r="H217" s="30">
        <f t="shared" si="9"/>
        <v>0.1152</v>
      </c>
      <c r="K217" s="6">
        <v>10.199999999999999</v>
      </c>
      <c r="L217" s="6">
        <v>11.52</v>
      </c>
    </row>
    <row r="218" spans="1:12" ht="20" customHeight="1">
      <c r="A218" s="140"/>
      <c r="B218" s="32" t="s">
        <v>474</v>
      </c>
      <c r="C218" s="145"/>
      <c r="D218" s="146"/>
      <c r="E218" s="14">
        <v>1236787</v>
      </c>
      <c r="F218" s="30">
        <f t="shared" si="8"/>
        <v>9.5000000000000001E-2</v>
      </c>
      <c r="G218" s="8">
        <v>44</v>
      </c>
      <c r="H218" s="30">
        <f t="shared" si="9"/>
        <v>9.5700000000000007E-2</v>
      </c>
      <c r="K218" s="6">
        <v>9.5</v>
      </c>
      <c r="L218" s="6">
        <v>9.57</v>
      </c>
    </row>
    <row r="219" spans="1:12" ht="20" customHeight="1">
      <c r="A219" s="140"/>
      <c r="B219" s="32" t="s">
        <v>385</v>
      </c>
      <c r="C219" s="145"/>
      <c r="D219" s="146"/>
      <c r="E219" s="14">
        <v>1168659</v>
      </c>
      <c r="F219" s="30">
        <f t="shared" si="8"/>
        <v>8.9800000000000005E-2</v>
      </c>
      <c r="G219" s="8">
        <v>42</v>
      </c>
      <c r="H219" s="30">
        <f t="shared" si="9"/>
        <v>9.1300000000000006E-2</v>
      </c>
      <c r="K219" s="6">
        <v>8.98</v>
      </c>
      <c r="L219" s="6">
        <v>9.1300000000000008</v>
      </c>
    </row>
    <row r="220" spans="1:12" ht="20" customHeight="1">
      <c r="A220" s="140"/>
      <c r="B220" s="32" t="s">
        <v>475</v>
      </c>
      <c r="C220" s="145"/>
      <c r="D220" s="146"/>
      <c r="E220" s="14">
        <v>1025148</v>
      </c>
      <c r="F220" s="30">
        <f t="shared" si="8"/>
        <v>7.8700000000000006E-2</v>
      </c>
      <c r="G220" s="8">
        <v>38</v>
      </c>
      <c r="H220" s="30">
        <f t="shared" si="9"/>
        <v>8.2599999999999993E-2</v>
      </c>
      <c r="K220" s="6">
        <v>7.87</v>
      </c>
      <c r="L220" s="6">
        <v>8.26</v>
      </c>
    </row>
    <row r="221" spans="1:12" ht="20" customHeight="1">
      <c r="A221" s="140"/>
      <c r="B221" s="32" t="s">
        <v>350</v>
      </c>
      <c r="C221" s="145"/>
      <c r="D221" s="146"/>
      <c r="E221" s="14">
        <v>729207</v>
      </c>
      <c r="F221" s="30">
        <f t="shared" si="8"/>
        <v>5.5999999999999994E-2</v>
      </c>
      <c r="G221" s="8">
        <v>0</v>
      </c>
      <c r="H221" s="30">
        <f t="shared" si="9"/>
        <v>0</v>
      </c>
      <c r="K221" s="6">
        <v>5.6</v>
      </c>
      <c r="L221" s="6">
        <v>0</v>
      </c>
    </row>
    <row r="222" spans="1:12" ht="20" customHeight="1">
      <c r="A222" s="140"/>
      <c r="B222" s="32" t="s">
        <v>141</v>
      </c>
      <c r="C222" s="145"/>
      <c r="D222" s="146"/>
      <c r="E222" s="14">
        <v>404074</v>
      </c>
      <c r="F222" s="30">
        <f t="shared" si="8"/>
        <v>3.1E-2</v>
      </c>
      <c r="G222" s="8">
        <v>0</v>
      </c>
      <c r="H222" s="30">
        <f t="shared" si="9"/>
        <v>0</v>
      </c>
      <c r="K222" s="6">
        <v>3.1</v>
      </c>
      <c r="L222" s="6">
        <v>0</v>
      </c>
    </row>
    <row r="223" spans="1:12" ht="20" customHeight="1">
      <c r="A223" s="140"/>
      <c r="B223" s="32" t="s">
        <v>48</v>
      </c>
      <c r="C223" s="145"/>
      <c r="D223" s="146"/>
      <c r="E223" s="14">
        <v>54266</v>
      </c>
      <c r="F223" s="30">
        <f t="shared" si="8"/>
        <v>4.1999999999999997E-3</v>
      </c>
      <c r="G223" s="8">
        <v>0</v>
      </c>
      <c r="H223" s="30">
        <f t="shared" si="9"/>
        <v>0</v>
      </c>
      <c r="K223" s="6">
        <v>0.42</v>
      </c>
      <c r="L223" s="6">
        <v>0</v>
      </c>
    </row>
    <row r="224" spans="1:12" ht="20" customHeight="1">
      <c r="A224" s="140"/>
      <c r="B224" s="32" t="s">
        <v>49</v>
      </c>
      <c r="C224" s="145"/>
      <c r="D224" s="146"/>
      <c r="E224" s="14">
        <v>47230</v>
      </c>
      <c r="F224" s="30">
        <f t="shared" si="8"/>
        <v>3.5999999999999999E-3</v>
      </c>
      <c r="G224" s="8">
        <v>2</v>
      </c>
      <c r="H224" s="30">
        <f t="shared" si="9"/>
        <v>4.3E-3</v>
      </c>
      <c r="K224" s="6">
        <v>0.36</v>
      </c>
      <c r="L224" s="6">
        <v>0.43</v>
      </c>
    </row>
    <row r="225" spans="1:12" ht="20" customHeight="1">
      <c r="A225" s="140"/>
      <c r="B225" s="32" t="s">
        <v>64</v>
      </c>
      <c r="C225" s="145"/>
      <c r="D225" s="146"/>
      <c r="E225" s="14">
        <v>13459</v>
      </c>
      <c r="F225" s="30">
        <f t="shared" si="8"/>
        <v>1E-3</v>
      </c>
      <c r="G225" s="8">
        <v>0</v>
      </c>
      <c r="H225" s="30">
        <f t="shared" si="9"/>
        <v>0</v>
      </c>
      <c r="K225" s="6">
        <v>0.1</v>
      </c>
      <c r="L225" s="6">
        <v>0</v>
      </c>
    </row>
    <row r="226" spans="1:12" ht="20" customHeight="1">
      <c r="A226" s="140"/>
      <c r="B226" s="32" t="s">
        <v>65</v>
      </c>
      <c r="C226" s="145"/>
      <c r="D226" s="146"/>
      <c r="E226" s="14">
        <v>8024</v>
      </c>
      <c r="F226" s="30">
        <f t="shared" si="8"/>
        <v>5.9999999999999995E-4</v>
      </c>
      <c r="G226" s="8">
        <v>0</v>
      </c>
      <c r="H226" s="30">
        <f t="shared" si="9"/>
        <v>0</v>
      </c>
      <c r="K226" s="6">
        <v>0.06</v>
      </c>
      <c r="L226" s="6">
        <v>0</v>
      </c>
    </row>
    <row r="227" spans="1:12" ht="20" customHeight="1">
      <c r="A227" s="140"/>
      <c r="B227" s="32" t="s">
        <v>189</v>
      </c>
      <c r="C227" s="145"/>
      <c r="D227" s="146"/>
      <c r="E227" s="14">
        <v>7189</v>
      </c>
      <c r="F227" s="30">
        <f t="shared" si="8"/>
        <v>5.9999999999999995E-4</v>
      </c>
      <c r="G227" s="8">
        <v>0</v>
      </c>
      <c r="H227" s="30">
        <f t="shared" si="9"/>
        <v>0</v>
      </c>
      <c r="K227" s="6">
        <v>0.06</v>
      </c>
      <c r="L227" s="6">
        <v>0</v>
      </c>
    </row>
    <row r="228" spans="1:12" ht="20" customHeight="1">
      <c r="A228" s="140"/>
      <c r="B228" s="32" t="s">
        <v>47</v>
      </c>
      <c r="C228" s="145"/>
      <c r="D228" s="146"/>
      <c r="E228" s="14">
        <v>2644</v>
      </c>
      <c r="F228" s="30">
        <f t="shared" si="8"/>
        <v>2.0000000000000001E-4</v>
      </c>
      <c r="G228" s="8">
        <v>0</v>
      </c>
      <c r="H228" s="30">
        <f t="shared" si="9"/>
        <v>0</v>
      </c>
      <c r="K228" s="6">
        <v>0.02</v>
      </c>
      <c r="L228" s="6">
        <v>0</v>
      </c>
    </row>
    <row r="229" spans="1:12" ht="20" customHeight="1">
      <c r="A229" s="140"/>
      <c r="B229" s="32" t="s">
        <v>742</v>
      </c>
      <c r="C229" s="145"/>
      <c r="D229" s="146"/>
      <c r="E229" s="14">
        <v>13017929</v>
      </c>
      <c r="F229" s="31"/>
      <c r="G229" s="8">
        <v>460</v>
      </c>
      <c r="H229" s="17"/>
      <c r="K229" s="6"/>
      <c r="L229" s="5"/>
    </row>
    <row r="230" spans="1:12" ht="20" customHeight="1">
      <c r="A230" s="140"/>
      <c r="B230" s="26"/>
      <c r="C230" s="7"/>
      <c r="D230" s="7"/>
      <c r="E230" s="19"/>
      <c r="F230" s="7"/>
      <c r="G230" s="7"/>
      <c r="K230" s="7"/>
    </row>
    <row r="231" spans="1:12" ht="20" customHeight="1">
      <c r="A231" s="140"/>
      <c r="B231" s="26"/>
      <c r="C231" s="7"/>
      <c r="D231" s="7"/>
      <c r="E231" s="19"/>
      <c r="F231" s="7"/>
      <c r="G231" s="7"/>
      <c r="K231" s="7"/>
    </row>
    <row r="232" spans="1:12" ht="20" customHeight="1">
      <c r="A232" s="57" t="s">
        <v>752</v>
      </c>
      <c r="B232" s="57"/>
      <c r="C232" s="57"/>
      <c r="D232" s="57"/>
      <c r="E232" s="57"/>
      <c r="F232" s="57"/>
      <c r="G232" s="57"/>
      <c r="H232" s="57"/>
      <c r="K232" s="7"/>
    </row>
    <row r="233" spans="1:12" ht="20" customHeight="1">
      <c r="A233" s="140"/>
      <c r="B233" s="10" t="s">
        <v>730</v>
      </c>
      <c r="C233" s="18">
        <v>30229031</v>
      </c>
      <c r="D233" s="24"/>
      <c r="E233" s="19"/>
      <c r="F233" s="7"/>
      <c r="G233" s="7"/>
      <c r="K233" s="7"/>
    </row>
    <row r="234" spans="1:12" ht="20" customHeight="1">
      <c r="A234" s="140"/>
      <c r="B234" s="10" t="s">
        <v>731</v>
      </c>
      <c r="C234" s="18">
        <v>12263640</v>
      </c>
      <c r="D234" s="24"/>
      <c r="E234" s="19"/>
      <c r="F234" s="7"/>
      <c r="G234" s="7"/>
      <c r="K234" s="7"/>
    </row>
    <row r="235" spans="1:12" ht="20" customHeight="1">
      <c r="A235" s="140"/>
      <c r="B235" s="10" t="s">
        <v>749</v>
      </c>
      <c r="C235" s="16">
        <v>0.40570000000000001</v>
      </c>
      <c r="D235" s="22"/>
      <c r="E235" s="19"/>
      <c r="F235" s="7"/>
      <c r="G235" s="7"/>
      <c r="K235" s="7"/>
    </row>
    <row r="236" spans="1:12" ht="20" customHeight="1">
      <c r="A236" s="140"/>
      <c r="B236" s="10" t="s">
        <v>750</v>
      </c>
      <c r="C236" s="18">
        <v>12244903</v>
      </c>
      <c r="D236" s="24"/>
      <c r="E236" s="19"/>
      <c r="F236" s="7"/>
      <c r="G236" s="7"/>
      <c r="K236" s="7"/>
    </row>
    <row r="237" spans="1:12" ht="20" customHeight="1">
      <c r="A237" s="140"/>
      <c r="B237" s="10" t="s">
        <v>734</v>
      </c>
      <c r="C237" s="18">
        <v>11804676</v>
      </c>
      <c r="D237" s="24"/>
      <c r="E237" s="19"/>
      <c r="F237" s="7"/>
      <c r="G237" s="7"/>
      <c r="K237" s="7"/>
    </row>
    <row r="238" spans="1:12" ht="20" customHeight="1">
      <c r="A238" s="140"/>
      <c r="B238" s="10" t="s">
        <v>745</v>
      </c>
      <c r="C238" s="30">
        <v>0.96399999999999997</v>
      </c>
      <c r="D238" s="21"/>
      <c r="E238" s="19"/>
      <c r="F238" s="7"/>
      <c r="G238" s="7"/>
      <c r="K238" s="7"/>
    </row>
    <row r="239" spans="1:12" ht="20" customHeight="1">
      <c r="A239" s="140"/>
      <c r="B239" s="26"/>
      <c r="C239" s="7"/>
      <c r="D239" s="7"/>
      <c r="E239" s="19"/>
      <c r="F239" s="7"/>
      <c r="G239" s="7"/>
      <c r="K239" s="7"/>
    </row>
    <row r="240" spans="1:12" ht="20" customHeight="1">
      <c r="A240" s="140"/>
      <c r="B240" s="147" t="s">
        <v>753</v>
      </c>
      <c r="C240" s="145"/>
      <c r="D240" s="146"/>
      <c r="E240" s="143" t="s">
        <v>737</v>
      </c>
      <c r="F240" s="138" t="s">
        <v>738</v>
      </c>
      <c r="G240" s="138" t="s">
        <v>739</v>
      </c>
      <c r="H240" s="138" t="s">
        <v>754</v>
      </c>
      <c r="K240" s="144" t="s">
        <v>738</v>
      </c>
      <c r="L240" s="144" t="s">
        <v>755</v>
      </c>
    </row>
    <row r="241" spans="1:12" ht="20" customHeight="1">
      <c r="A241" s="140"/>
      <c r="B241" s="32" t="s">
        <v>474</v>
      </c>
      <c r="C241" s="145"/>
      <c r="D241" s="146"/>
      <c r="E241" s="14">
        <v>3185714</v>
      </c>
      <c r="F241" s="30">
        <f t="shared" ref="F241:F262" si="10">K241/100</f>
        <v>0.26989999999999997</v>
      </c>
      <c r="G241" s="8">
        <v>155</v>
      </c>
      <c r="H241" s="30">
        <f t="shared" ref="H241:H262" si="11">L241/100</f>
        <v>0.33700000000000002</v>
      </c>
      <c r="K241" s="6">
        <v>26.99</v>
      </c>
      <c r="L241" s="6">
        <v>33.700000000000003</v>
      </c>
    </row>
    <row r="242" spans="1:12" ht="20" customHeight="1">
      <c r="A242" s="140"/>
      <c r="B242" s="32" t="s">
        <v>287</v>
      </c>
      <c r="C242" s="145"/>
      <c r="D242" s="146"/>
      <c r="E242" s="14">
        <v>2849259</v>
      </c>
      <c r="F242" s="30">
        <f t="shared" si="10"/>
        <v>0.2414</v>
      </c>
      <c r="G242" s="8">
        <v>133</v>
      </c>
      <c r="H242" s="30">
        <f t="shared" si="11"/>
        <v>0.28910000000000002</v>
      </c>
      <c r="K242" s="6">
        <v>24.14</v>
      </c>
      <c r="L242" s="6">
        <v>28.91</v>
      </c>
    </row>
    <row r="243" spans="1:12" ht="20" customHeight="1">
      <c r="A243" s="140"/>
      <c r="B243" s="32" t="s">
        <v>406</v>
      </c>
      <c r="C243" s="145"/>
      <c r="D243" s="146"/>
      <c r="E243" s="14">
        <v>1347355</v>
      </c>
      <c r="F243" s="30">
        <f t="shared" si="10"/>
        <v>0.11410000000000001</v>
      </c>
      <c r="G243" s="8">
        <v>56</v>
      </c>
      <c r="H243" s="30">
        <f t="shared" si="11"/>
        <v>0.1217</v>
      </c>
      <c r="K243" s="6">
        <v>11.41</v>
      </c>
      <c r="L243" s="6">
        <v>12.17</v>
      </c>
    </row>
    <row r="244" spans="1:12" ht="20" customHeight="1">
      <c r="A244" s="140"/>
      <c r="B244" s="32" t="s">
        <v>382</v>
      </c>
      <c r="C244" s="145"/>
      <c r="D244" s="146"/>
      <c r="E244" s="14">
        <v>1335257</v>
      </c>
      <c r="F244" s="30">
        <f t="shared" si="10"/>
        <v>0.11310000000000001</v>
      </c>
      <c r="G244" s="8">
        <v>55</v>
      </c>
      <c r="H244" s="30">
        <f t="shared" si="11"/>
        <v>0.11960000000000001</v>
      </c>
      <c r="K244" s="6">
        <v>11.31</v>
      </c>
      <c r="L244" s="6">
        <v>11.96</v>
      </c>
    </row>
    <row r="245" spans="1:12" ht="20" customHeight="1">
      <c r="A245" s="140"/>
      <c r="B245" s="32" t="s">
        <v>475</v>
      </c>
      <c r="C245" s="145"/>
      <c r="D245" s="146"/>
      <c r="E245" s="14">
        <v>940762</v>
      </c>
      <c r="F245" s="30">
        <f t="shared" si="10"/>
        <v>7.9699999999999993E-2</v>
      </c>
      <c r="G245" s="8">
        <v>34</v>
      </c>
      <c r="H245" s="30">
        <f t="shared" si="11"/>
        <v>7.3899999999999993E-2</v>
      </c>
      <c r="K245" s="6">
        <v>7.97</v>
      </c>
      <c r="L245" s="6">
        <v>7.39</v>
      </c>
    </row>
    <row r="246" spans="1:12" ht="20" customHeight="1">
      <c r="A246" s="140"/>
      <c r="B246" s="32" t="s">
        <v>385</v>
      </c>
      <c r="C246" s="145"/>
      <c r="D246" s="146"/>
      <c r="E246" s="14">
        <v>821656</v>
      </c>
      <c r="F246" s="30">
        <f t="shared" si="10"/>
        <v>6.9599999999999995E-2</v>
      </c>
      <c r="G246" s="8">
        <v>25</v>
      </c>
      <c r="H246" s="30">
        <f t="shared" si="11"/>
        <v>5.4299999999999994E-2</v>
      </c>
      <c r="K246" s="6">
        <v>6.96</v>
      </c>
      <c r="L246" s="6">
        <v>5.43</v>
      </c>
    </row>
    <row r="247" spans="1:12" ht="20" customHeight="1">
      <c r="A247" s="140"/>
      <c r="B247" s="32" t="s">
        <v>416</v>
      </c>
      <c r="C247" s="145"/>
      <c r="D247" s="146"/>
      <c r="E247" s="14">
        <v>459380</v>
      </c>
      <c r="F247" s="30">
        <f t="shared" si="10"/>
        <v>3.8900000000000004E-2</v>
      </c>
      <c r="G247" s="8">
        <v>0</v>
      </c>
      <c r="H247" s="30">
        <f t="shared" si="11"/>
        <v>0</v>
      </c>
      <c r="K247" s="6">
        <v>3.89</v>
      </c>
      <c r="L247" s="6">
        <v>0</v>
      </c>
    </row>
    <row r="248" spans="1:12" ht="20" customHeight="1">
      <c r="A248" s="140"/>
      <c r="B248" s="32" t="s">
        <v>417</v>
      </c>
      <c r="C248" s="145"/>
      <c r="D248" s="146"/>
      <c r="E248" s="14">
        <v>289276</v>
      </c>
      <c r="F248" s="30">
        <f t="shared" si="10"/>
        <v>2.4500000000000001E-2</v>
      </c>
      <c r="G248" s="8">
        <v>0</v>
      </c>
      <c r="H248" s="30">
        <f t="shared" si="11"/>
        <v>0</v>
      </c>
      <c r="K248" s="6">
        <v>2.4500000000000002</v>
      </c>
      <c r="L248" s="6">
        <v>0</v>
      </c>
    </row>
    <row r="249" spans="1:12" ht="20" customHeight="1">
      <c r="A249" s="140"/>
      <c r="B249" s="188" t="s">
        <v>103</v>
      </c>
      <c r="C249" s="189"/>
      <c r="D249" s="136"/>
      <c r="E249" s="14">
        <v>185885</v>
      </c>
      <c r="F249" s="30">
        <f t="shared" si="10"/>
        <v>1.5700000000000002E-2</v>
      </c>
      <c r="G249" s="8">
        <v>0</v>
      </c>
      <c r="H249" s="30">
        <f t="shared" si="11"/>
        <v>0</v>
      </c>
      <c r="K249" s="6">
        <v>1.57</v>
      </c>
      <c r="L249" s="6">
        <v>0</v>
      </c>
    </row>
    <row r="250" spans="1:12" ht="20" customHeight="1">
      <c r="A250" s="140"/>
      <c r="B250" s="188" t="s">
        <v>120</v>
      </c>
      <c r="C250" s="189"/>
      <c r="D250" s="136"/>
      <c r="E250" s="14">
        <v>124038</v>
      </c>
      <c r="F250" s="30">
        <f t="shared" si="10"/>
        <v>1.0500000000000001E-2</v>
      </c>
      <c r="G250" s="8">
        <v>0</v>
      </c>
      <c r="H250" s="30">
        <f t="shared" si="11"/>
        <v>0</v>
      </c>
      <c r="K250" s="6">
        <v>1.05</v>
      </c>
      <c r="L250" s="6">
        <v>0</v>
      </c>
    </row>
    <row r="251" spans="1:12" ht="20" customHeight="1">
      <c r="A251" s="140"/>
      <c r="B251" s="188" t="s">
        <v>121</v>
      </c>
      <c r="C251" s="189"/>
      <c r="D251" s="136"/>
      <c r="E251" s="14">
        <v>91266</v>
      </c>
      <c r="F251" s="30">
        <f t="shared" si="10"/>
        <v>7.7000000000000002E-3</v>
      </c>
      <c r="G251" s="8">
        <v>0</v>
      </c>
      <c r="H251" s="30">
        <f t="shared" si="11"/>
        <v>0</v>
      </c>
      <c r="K251" s="6">
        <v>0.77</v>
      </c>
      <c r="L251" s="6">
        <v>0</v>
      </c>
    </row>
    <row r="252" spans="1:12" ht="20" customHeight="1">
      <c r="A252" s="140"/>
      <c r="B252" s="32" t="s">
        <v>275</v>
      </c>
      <c r="C252" s="145"/>
      <c r="D252" s="146"/>
      <c r="E252" s="14">
        <v>34469</v>
      </c>
      <c r="F252" s="30">
        <f t="shared" si="10"/>
        <v>2.8999999999999998E-3</v>
      </c>
      <c r="G252" s="8">
        <v>2</v>
      </c>
      <c r="H252" s="30">
        <f t="shared" si="11"/>
        <v>4.3E-3</v>
      </c>
      <c r="K252" s="6">
        <v>0.28999999999999998</v>
      </c>
      <c r="L252" s="6">
        <v>0.43</v>
      </c>
    </row>
    <row r="253" spans="1:12" ht="20" customHeight="1">
      <c r="A253" s="140"/>
      <c r="B253" s="32" t="s">
        <v>99</v>
      </c>
      <c r="C253" s="145"/>
      <c r="D253" s="146"/>
      <c r="E253" s="14">
        <v>34127</v>
      </c>
      <c r="F253" s="30">
        <f t="shared" si="10"/>
        <v>2.8999999999999998E-3</v>
      </c>
      <c r="G253" s="8">
        <v>0</v>
      </c>
      <c r="H253" s="30">
        <f t="shared" si="11"/>
        <v>0</v>
      </c>
      <c r="K253" s="6">
        <v>0.28999999999999998</v>
      </c>
      <c r="L253" s="6">
        <v>0</v>
      </c>
    </row>
    <row r="254" spans="1:12" ht="20" customHeight="1">
      <c r="A254" s="140"/>
      <c r="B254" s="32" t="s">
        <v>263</v>
      </c>
      <c r="C254" s="145"/>
      <c r="D254" s="146"/>
      <c r="E254" s="14">
        <v>32863</v>
      </c>
      <c r="F254" s="30">
        <f t="shared" si="10"/>
        <v>2.8000000000000004E-3</v>
      </c>
      <c r="G254" s="8">
        <v>0</v>
      </c>
      <c r="H254" s="30">
        <f t="shared" si="11"/>
        <v>0</v>
      </c>
      <c r="K254" s="6">
        <v>0.28000000000000003</v>
      </c>
      <c r="L254" s="6">
        <v>0</v>
      </c>
    </row>
    <row r="255" spans="1:12" ht="20" customHeight="1">
      <c r="A255" s="140"/>
      <c r="B255" s="32" t="s">
        <v>264</v>
      </c>
      <c r="C255" s="145"/>
      <c r="D255" s="146"/>
      <c r="E255" s="14">
        <v>21893</v>
      </c>
      <c r="F255" s="30">
        <f t="shared" si="10"/>
        <v>1.9E-3</v>
      </c>
      <c r="G255" s="8">
        <v>0</v>
      </c>
      <c r="H255" s="30">
        <f t="shared" si="11"/>
        <v>0</v>
      </c>
      <c r="K255" s="6">
        <v>0.19</v>
      </c>
      <c r="L255" s="6">
        <v>0</v>
      </c>
    </row>
    <row r="256" spans="1:12" ht="20" customHeight="1">
      <c r="A256" s="140"/>
      <c r="B256" s="32" t="s">
        <v>44</v>
      </c>
      <c r="C256" s="145"/>
      <c r="D256" s="146"/>
      <c r="E256" s="14">
        <v>16251</v>
      </c>
      <c r="F256" s="30">
        <f t="shared" si="10"/>
        <v>1.4000000000000002E-3</v>
      </c>
      <c r="G256" s="8">
        <v>0</v>
      </c>
      <c r="H256" s="30">
        <f t="shared" si="11"/>
        <v>0</v>
      </c>
      <c r="K256" s="6">
        <v>0.14000000000000001</v>
      </c>
      <c r="L256" s="6">
        <v>0</v>
      </c>
    </row>
    <row r="257" spans="1:12" ht="20" customHeight="1">
      <c r="A257" s="140"/>
      <c r="B257" s="32" t="s">
        <v>198</v>
      </c>
      <c r="C257" s="145"/>
      <c r="D257" s="146"/>
      <c r="E257" s="14">
        <v>11914</v>
      </c>
      <c r="F257" s="30">
        <f t="shared" si="10"/>
        <v>1E-3</v>
      </c>
      <c r="G257" s="8">
        <v>0</v>
      </c>
      <c r="H257" s="30">
        <f t="shared" si="11"/>
        <v>0</v>
      </c>
      <c r="K257" s="6">
        <v>0.1</v>
      </c>
      <c r="L257" s="6">
        <v>0</v>
      </c>
    </row>
    <row r="258" spans="1:12" ht="20" customHeight="1">
      <c r="A258" s="140"/>
      <c r="B258" s="32" t="s">
        <v>197</v>
      </c>
      <c r="C258" s="145"/>
      <c r="D258" s="146"/>
      <c r="E258" s="14">
        <v>8353</v>
      </c>
      <c r="F258" s="30">
        <f t="shared" si="10"/>
        <v>7.000000000000001E-4</v>
      </c>
      <c r="G258" s="8">
        <v>0</v>
      </c>
      <c r="H258" s="30">
        <f t="shared" si="11"/>
        <v>0</v>
      </c>
      <c r="K258" s="6">
        <v>7.0000000000000007E-2</v>
      </c>
      <c r="L258" s="6">
        <v>0</v>
      </c>
    </row>
    <row r="259" spans="1:12" ht="20" customHeight="1">
      <c r="A259" s="140"/>
      <c r="B259" s="32" t="s">
        <v>112</v>
      </c>
      <c r="C259" s="145"/>
      <c r="D259" s="146"/>
      <c r="E259" s="14">
        <v>7376</v>
      </c>
      <c r="F259" s="30">
        <f t="shared" si="10"/>
        <v>5.9999999999999995E-4</v>
      </c>
      <c r="G259" s="8">
        <v>0</v>
      </c>
      <c r="H259" s="30">
        <f t="shared" si="11"/>
        <v>0</v>
      </c>
      <c r="K259" s="6">
        <v>0.06</v>
      </c>
      <c r="L259" s="6">
        <v>0</v>
      </c>
    </row>
    <row r="260" spans="1:12" ht="20" customHeight="1">
      <c r="A260" s="140"/>
      <c r="B260" s="32" t="s">
        <v>108</v>
      </c>
      <c r="C260" s="145"/>
      <c r="D260" s="146"/>
      <c r="E260" s="14">
        <v>5581</v>
      </c>
      <c r="F260" s="30">
        <f t="shared" si="10"/>
        <v>5.0000000000000001E-4</v>
      </c>
      <c r="G260" s="8">
        <v>0</v>
      </c>
      <c r="H260" s="30">
        <f t="shared" si="11"/>
        <v>0</v>
      </c>
      <c r="K260" s="6">
        <v>0.05</v>
      </c>
      <c r="L260" s="6">
        <v>0</v>
      </c>
    </row>
    <row r="261" spans="1:12" ht="20" customHeight="1">
      <c r="A261" s="140"/>
      <c r="B261" s="32" t="s">
        <v>113</v>
      </c>
      <c r="C261" s="145"/>
      <c r="D261" s="146"/>
      <c r="E261" s="14">
        <v>1019</v>
      </c>
      <c r="F261" s="30">
        <f t="shared" si="10"/>
        <v>1E-4</v>
      </c>
      <c r="G261" s="8">
        <v>0</v>
      </c>
      <c r="H261" s="30">
        <f t="shared" si="11"/>
        <v>0</v>
      </c>
      <c r="K261" s="6">
        <v>0.01</v>
      </c>
      <c r="L261" s="6">
        <v>0</v>
      </c>
    </row>
    <row r="262" spans="1:12" ht="20" customHeight="1">
      <c r="A262" s="140"/>
      <c r="B262" s="32" t="s">
        <v>104</v>
      </c>
      <c r="C262" s="145"/>
      <c r="D262" s="146"/>
      <c r="E262" s="14">
        <v>982</v>
      </c>
      <c r="F262" s="30">
        <f t="shared" si="10"/>
        <v>1E-4</v>
      </c>
      <c r="G262" s="8">
        <v>0</v>
      </c>
      <c r="H262" s="30">
        <f t="shared" si="11"/>
        <v>0</v>
      </c>
      <c r="K262" s="6">
        <v>0.01</v>
      </c>
      <c r="L262" s="6">
        <v>0</v>
      </c>
    </row>
    <row r="263" spans="1:12" ht="20" customHeight="1">
      <c r="A263" s="140"/>
      <c r="B263" s="32" t="s">
        <v>742</v>
      </c>
      <c r="C263" s="145"/>
      <c r="D263" s="146"/>
      <c r="E263" s="14">
        <v>11804676</v>
      </c>
      <c r="F263" s="31"/>
      <c r="G263" s="8">
        <v>460</v>
      </c>
      <c r="H263" s="31"/>
      <c r="K263" s="6"/>
      <c r="L263" s="6"/>
    </row>
    <row r="264" spans="1:12" ht="20" customHeight="1">
      <c r="A264" s="140"/>
      <c r="B264" s="26"/>
      <c r="C264" s="7"/>
      <c r="D264" s="7"/>
      <c r="E264" s="19"/>
      <c r="F264" s="7"/>
      <c r="G264" s="7"/>
      <c r="K264" s="7"/>
    </row>
    <row r="265" spans="1:12" ht="20" customHeight="1">
      <c r="A265" s="140"/>
      <c r="B265" s="26"/>
      <c r="C265" s="7"/>
      <c r="D265" s="7"/>
      <c r="E265" s="19"/>
      <c r="F265" s="7"/>
      <c r="G265" s="7"/>
      <c r="K265" s="7"/>
    </row>
    <row r="266" spans="1:12" ht="20" customHeight="1">
      <c r="A266" s="57" t="s">
        <v>756</v>
      </c>
      <c r="C266" s="26"/>
      <c r="D266" s="26"/>
      <c r="E266" s="27"/>
      <c r="F266" s="26"/>
      <c r="G266" s="26"/>
      <c r="K266" s="7"/>
    </row>
    <row r="267" spans="1:12" ht="20" customHeight="1">
      <c r="A267" s="140"/>
      <c r="B267" s="10" t="s">
        <v>730</v>
      </c>
      <c r="C267" s="18">
        <v>30615471</v>
      </c>
      <c r="D267" s="24"/>
      <c r="E267" s="19"/>
      <c r="F267" s="7"/>
      <c r="G267" s="7"/>
      <c r="K267" s="7"/>
    </row>
    <row r="268" spans="1:12" ht="20" customHeight="1">
      <c r="A268" s="140"/>
      <c r="B268" s="10" t="s">
        <v>731</v>
      </c>
      <c r="C268" s="18">
        <v>16495045</v>
      </c>
      <c r="D268" s="24"/>
      <c r="E268" s="19"/>
      <c r="F268" s="7"/>
      <c r="G268" s="7"/>
      <c r="K268" s="7"/>
    </row>
    <row r="269" spans="1:12" ht="20" customHeight="1">
      <c r="A269" s="140"/>
      <c r="B269" s="10" t="s">
        <v>749</v>
      </c>
      <c r="C269" s="16">
        <v>0.53879999999999995</v>
      </c>
      <c r="D269" s="22"/>
      <c r="E269" s="19"/>
      <c r="F269" s="7"/>
      <c r="G269" s="7"/>
      <c r="K269" s="7"/>
    </row>
    <row r="270" spans="1:12" ht="20" customHeight="1">
      <c r="A270" s="140"/>
      <c r="B270" s="10" t="s">
        <v>750</v>
      </c>
      <c r="C270" s="18">
        <v>16477734</v>
      </c>
      <c r="D270" s="24"/>
      <c r="E270" s="19"/>
      <c r="F270" s="7"/>
      <c r="G270" s="7"/>
      <c r="K270" s="7"/>
    </row>
    <row r="271" spans="1:12" ht="20" customHeight="1">
      <c r="A271" s="140"/>
      <c r="B271" s="10" t="s">
        <v>734</v>
      </c>
      <c r="C271" s="18">
        <v>16142202</v>
      </c>
      <c r="D271" s="24"/>
      <c r="E271" s="19"/>
      <c r="F271" s="7"/>
      <c r="G271" s="7"/>
      <c r="K271" s="7"/>
    </row>
    <row r="272" spans="1:12" ht="20" customHeight="1">
      <c r="A272" s="140"/>
      <c r="B272" s="10" t="s">
        <v>745</v>
      </c>
      <c r="C272" s="16">
        <v>0.97960000000000003</v>
      </c>
      <c r="D272" s="22"/>
      <c r="E272" s="19"/>
      <c r="F272" s="7"/>
      <c r="G272" s="7"/>
      <c r="K272" s="7"/>
    </row>
    <row r="273" spans="1:12" ht="20" customHeight="1">
      <c r="A273" s="140"/>
      <c r="B273" s="26"/>
      <c r="C273" s="7"/>
      <c r="D273" s="7"/>
      <c r="E273" s="19"/>
      <c r="F273" s="7"/>
      <c r="G273" s="7"/>
      <c r="K273" s="7"/>
    </row>
    <row r="274" spans="1:12" ht="20" customHeight="1">
      <c r="A274" s="140"/>
      <c r="B274" s="147" t="s">
        <v>746</v>
      </c>
      <c r="C274" s="145"/>
      <c r="D274" s="146"/>
      <c r="E274" s="138" t="s">
        <v>737</v>
      </c>
      <c r="F274" s="138" t="s">
        <v>738</v>
      </c>
      <c r="G274" s="138" t="s">
        <v>739</v>
      </c>
      <c r="H274" s="138" t="s">
        <v>757</v>
      </c>
      <c r="K274" s="144" t="s">
        <v>738</v>
      </c>
      <c r="L274" s="144" t="s">
        <v>758</v>
      </c>
    </row>
    <row r="275" spans="1:12" ht="20" customHeight="1">
      <c r="A275" s="140"/>
      <c r="B275" s="32" t="s">
        <v>287</v>
      </c>
      <c r="C275" s="145"/>
      <c r="D275" s="146"/>
      <c r="E275" s="18">
        <v>6701010</v>
      </c>
      <c r="F275" s="30">
        <f t="shared" ref="F275:F284" si="12">K275/100</f>
        <v>0.41509999999999997</v>
      </c>
      <c r="G275" s="8">
        <v>209</v>
      </c>
      <c r="H275" s="30">
        <f t="shared" ref="H275:H284" si="13">L275/100</f>
        <v>0.45429999999999998</v>
      </c>
      <c r="K275" s="6">
        <v>41.51</v>
      </c>
      <c r="L275" s="6">
        <v>45.43</v>
      </c>
    </row>
    <row r="276" spans="1:12" ht="20" customHeight="1">
      <c r="A276" s="140"/>
      <c r="B276" s="32" t="s">
        <v>474</v>
      </c>
      <c r="C276" s="145"/>
      <c r="D276" s="146"/>
      <c r="E276" s="18">
        <v>5183477</v>
      </c>
      <c r="F276" s="30">
        <f t="shared" si="12"/>
        <v>0.3211</v>
      </c>
      <c r="G276" s="8">
        <v>166</v>
      </c>
      <c r="H276" s="30">
        <f t="shared" si="13"/>
        <v>0.36090000000000005</v>
      </c>
      <c r="K276" s="6">
        <v>32.11</v>
      </c>
      <c r="L276" s="6">
        <v>36.090000000000003</v>
      </c>
    </row>
    <row r="277" spans="1:12" ht="20" customHeight="1">
      <c r="A277" s="140"/>
      <c r="B277" s="32" t="s">
        <v>265</v>
      </c>
      <c r="C277" s="145"/>
      <c r="D277" s="146"/>
      <c r="E277" s="18">
        <v>2122981</v>
      </c>
      <c r="F277" s="30">
        <f t="shared" si="12"/>
        <v>0.13150000000000001</v>
      </c>
      <c r="G277" s="8">
        <v>53</v>
      </c>
      <c r="H277" s="30">
        <f t="shared" si="13"/>
        <v>0.1152</v>
      </c>
      <c r="K277" s="6">
        <v>13.15</v>
      </c>
      <c r="L277" s="6">
        <v>11.52</v>
      </c>
    </row>
    <row r="278" spans="1:12" ht="20" customHeight="1">
      <c r="A278" s="140"/>
      <c r="B278" s="32" t="s">
        <v>385</v>
      </c>
      <c r="C278" s="145"/>
      <c r="D278" s="146"/>
      <c r="E278" s="18">
        <v>1437638</v>
      </c>
      <c r="F278" s="30">
        <f t="shared" si="12"/>
        <v>8.9099999999999999E-2</v>
      </c>
      <c r="G278" s="8">
        <v>31</v>
      </c>
      <c r="H278" s="30">
        <f t="shared" si="13"/>
        <v>6.7400000000000002E-2</v>
      </c>
      <c r="K278" s="6">
        <v>8.91</v>
      </c>
      <c r="L278" s="6">
        <v>6.74</v>
      </c>
    </row>
    <row r="279" spans="1:12" ht="20" customHeight="1">
      <c r="A279" s="140"/>
      <c r="B279" s="32" t="s">
        <v>406</v>
      </c>
      <c r="C279" s="145"/>
      <c r="D279" s="146"/>
      <c r="E279" s="18">
        <v>247335</v>
      </c>
      <c r="F279" s="30">
        <f t="shared" si="12"/>
        <v>1.5300000000000001E-2</v>
      </c>
      <c r="G279" s="8">
        <v>0</v>
      </c>
      <c r="H279" s="30">
        <f t="shared" si="13"/>
        <v>0</v>
      </c>
      <c r="K279" s="6">
        <v>1.53</v>
      </c>
      <c r="L279" s="6">
        <v>0</v>
      </c>
    </row>
    <row r="280" spans="1:12" ht="20" customHeight="1">
      <c r="A280" s="140"/>
      <c r="B280" s="32" t="s">
        <v>475</v>
      </c>
      <c r="C280" s="145"/>
      <c r="D280" s="146"/>
      <c r="E280" s="18">
        <v>209171</v>
      </c>
      <c r="F280" s="30">
        <f t="shared" si="12"/>
        <v>1.3000000000000001E-2</v>
      </c>
      <c r="G280" s="8">
        <v>0</v>
      </c>
      <c r="H280" s="30">
        <f t="shared" si="13"/>
        <v>0</v>
      </c>
      <c r="K280" s="6">
        <v>1.3</v>
      </c>
      <c r="L280" s="6">
        <v>0</v>
      </c>
    </row>
    <row r="281" spans="1:12" ht="20" customHeight="1">
      <c r="A281" s="140"/>
      <c r="B281" s="32" t="s">
        <v>121</v>
      </c>
      <c r="C281" s="145"/>
      <c r="D281" s="146"/>
      <c r="E281" s="18">
        <v>160476</v>
      </c>
      <c r="F281" s="30">
        <f t="shared" si="12"/>
        <v>9.8999999999999991E-3</v>
      </c>
      <c r="G281" s="8">
        <v>0</v>
      </c>
      <c r="H281" s="30">
        <f t="shared" si="13"/>
        <v>0</v>
      </c>
      <c r="K281" s="6">
        <v>0.99</v>
      </c>
      <c r="L281" s="6">
        <v>0</v>
      </c>
    </row>
    <row r="282" spans="1:12" ht="20" customHeight="1">
      <c r="A282" s="140"/>
      <c r="B282" s="32" t="s">
        <v>115</v>
      </c>
      <c r="C282" s="145"/>
      <c r="D282" s="146"/>
      <c r="E282" s="18">
        <v>45121</v>
      </c>
      <c r="F282" s="30">
        <f t="shared" si="12"/>
        <v>2.8000000000000004E-3</v>
      </c>
      <c r="G282" s="8">
        <v>0</v>
      </c>
      <c r="H282" s="30">
        <f t="shared" si="13"/>
        <v>0</v>
      </c>
      <c r="K282" s="6">
        <v>0.28000000000000003</v>
      </c>
      <c r="L282" s="6">
        <v>0</v>
      </c>
    </row>
    <row r="283" spans="1:12" ht="20" customHeight="1">
      <c r="A283" s="140"/>
      <c r="B283" s="32" t="s">
        <v>275</v>
      </c>
      <c r="C283" s="145"/>
      <c r="D283" s="146"/>
      <c r="E283" s="18">
        <v>32462</v>
      </c>
      <c r="F283" s="30">
        <f t="shared" si="12"/>
        <v>2E-3</v>
      </c>
      <c r="G283" s="8">
        <v>1</v>
      </c>
      <c r="H283" s="30">
        <f t="shared" si="13"/>
        <v>2.2000000000000001E-3</v>
      </c>
      <c r="K283" s="6">
        <v>0.2</v>
      </c>
      <c r="L283" s="6">
        <v>0.22</v>
      </c>
    </row>
    <row r="284" spans="1:12" ht="20" customHeight="1">
      <c r="A284" s="140"/>
      <c r="B284" s="32" t="s">
        <v>266</v>
      </c>
      <c r="C284" s="145"/>
      <c r="D284" s="146"/>
      <c r="E284" s="18">
        <v>2531</v>
      </c>
      <c r="F284" s="30">
        <f t="shared" si="12"/>
        <v>2.0000000000000001E-4</v>
      </c>
      <c r="G284" s="8">
        <v>0</v>
      </c>
      <c r="H284" s="30">
        <f t="shared" si="13"/>
        <v>0</v>
      </c>
      <c r="K284" s="6">
        <v>0.02</v>
      </c>
      <c r="L284" s="6">
        <v>0</v>
      </c>
    </row>
    <row r="285" spans="1:12" ht="20" customHeight="1">
      <c r="A285" s="140"/>
      <c r="B285" s="32" t="s">
        <v>742</v>
      </c>
      <c r="C285" s="145"/>
      <c r="D285" s="146"/>
      <c r="E285" s="18">
        <v>16142202</v>
      </c>
      <c r="F285" s="31"/>
      <c r="G285" s="8">
        <v>460</v>
      </c>
      <c r="H285" s="31"/>
      <c r="K285" s="6"/>
      <c r="L285" s="6"/>
    </row>
    <row r="286" spans="1:12" ht="20" customHeight="1"/>
    <row r="287" spans="1:12" ht="20" customHeight="1"/>
    <row r="288" spans="1:12" ht="20" customHeight="1"/>
    <row r="289" spans="1:12" ht="20" customHeight="1">
      <c r="A289" s="57" t="s">
        <v>759</v>
      </c>
      <c r="C289" s="7"/>
      <c r="D289" s="7"/>
      <c r="E289" s="19"/>
      <c r="F289" s="7"/>
      <c r="G289" s="7"/>
      <c r="K289" s="7"/>
    </row>
    <row r="290" spans="1:12" ht="20" customHeight="1">
      <c r="A290" s="140"/>
      <c r="B290" s="10" t="s">
        <v>730</v>
      </c>
      <c r="C290" s="18">
        <v>30762931</v>
      </c>
      <c r="D290" s="24"/>
      <c r="E290" s="19"/>
      <c r="F290" s="7"/>
      <c r="G290" s="7"/>
      <c r="K290" s="7"/>
    </row>
    <row r="291" spans="1:12" ht="20" customHeight="1">
      <c r="A291" s="140"/>
      <c r="B291" s="10" t="s">
        <v>731</v>
      </c>
      <c r="C291" s="18">
        <v>15076705</v>
      </c>
      <c r="D291" s="24"/>
      <c r="E291" s="19"/>
      <c r="F291" s="7"/>
      <c r="G291" s="7"/>
      <c r="K291" s="7"/>
    </row>
    <row r="292" spans="1:12" ht="20" customHeight="1">
      <c r="A292" s="140"/>
      <c r="B292" s="10" t="s">
        <v>750</v>
      </c>
      <c r="C292" s="18">
        <v>15050027</v>
      </c>
      <c r="D292" s="24"/>
      <c r="E292" s="19"/>
      <c r="F292" s="7"/>
      <c r="G292" s="7"/>
      <c r="K292" s="7"/>
    </row>
    <row r="293" spans="1:12" ht="20" customHeight="1">
      <c r="A293" s="140"/>
      <c r="B293" s="10" t="s">
        <v>744</v>
      </c>
      <c r="C293" s="16">
        <v>0.48920000000000002</v>
      </c>
      <c r="D293" s="22"/>
      <c r="E293" s="19"/>
      <c r="F293" s="7"/>
      <c r="G293" s="7"/>
      <c r="K293" s="7"/>
    </row>
    <row r="294" spans="1:12" ht="20" customHeight="1">
      <c r="A294" s="140"/>
      <c r="B294" s="10" t="s">
        <v>734</v>
      </c>
      <c r="C294" s="18">
        <v>14369503</v>
      </c>
      <c r="D294" s="24"/>
      <c r="E294" s="19"/>
      <c r="F294" s="7"/>
      <c r="G294" s="7"/>
      <c r="K294" s="7"/>
    </row>
    <row r="295" spans="1:12" ht="20" customHeight="1">
      <c r="A295" s="140"/>
      <c r="B295" s="10" t="s">
        <v>745</v>
      </c>
      <c r="C295" s="16">
        <v>0.95479999999999998</v>
      </c>
      <c r="D295" s="22"/>
      <c r="E295" s="19"/>
      <c r="F295" s="7"/>
      <c r="G295" s="7"/>
      <c r="K295" s="7"/>
    </row>
    <row r="296" spans="1:12" ht="20" customHeight="1">
      <c r="A296" s="140"/>
      <c r="B296" s="187" t="s">
        <v>760</v>
      </c>
      <c r="C296" s="187"/>
      <c r="D296" s="187"/>
      <c r="E296" s="187"/>
      <c r="F296" s="187"/>
      <c r="G296" s="7"/>
    </row>
    <row r="297" spans="1:12" ht="20" customHeight="1">
      <c r="A297" s="140"/>
      <c r="B297" s="26"/>
      <c r="C297" s="7"/>
      <c r="D297" s="7"/>
      <c r="E297" s="19"/>
      <c r="F297" s="7"/>
      <c r="G297" s="7"/>
      <c r="K297" s="7"/>
    </row>
    <row r="298" spans="1:12" ht="20" customHeight="1">
      <c r="A298" s="140"/>
      <c r="B298" s="147" t="s">
        <v>746</v>
      </c>
      <c r="C298" s="145"/>
      <c r="D298" s="146"/>
      <c r="E298" s="143" t="s">
        <v>737</v>
      </c>
      <c r="F298" s="138" t="s">
        <v>738</v>
      </c>
      <c r="G298" s="138" t="s">
        <v>739</v>
      </c>
      <c r="H298" s="138" t="s">
        <v>740</v>
      </c>
      <c r="K298" s="144" t="s">
        <v>738</v>
      </c>
      <c r="L298" s="144"/>
    </row>
    <row r="299" spans="1:12" ht="20" customHeight="1">
      <c r="A299" s="140"/>
      <c r="B299" s="32" t="s">
        <v>287</v>
      </c>
      <c r="C299" s="145"/>
      <c r="D299" s="146"/>
      <c r="E299" s="14">
        <v>5629773</v>
      </c>
      <c r="F299" s="30">
        <f t="shared" ref="F299:F309" si="14">K299/100</f>
        <v>0.39179999999999998</v>
      </c>
      <c r="G299" s="8">
        <v>207</v>
      </c>
      <c r="H299" s="30">
        <f>G299/$G$310</f>
        <v>0.45</v>
      </c>
      <c r="K299" s="6">
        <v>39.18</v>
      </c>
      <c r="L299" s="6"/>
    </row>
    <row r="300" spans="1:12" ht="20" customHeight="1">
      <c r="A300" s="140"/>
      <c r="B300" s="32" t="s">
        <v>474</v>
      </c>
      <c r="C300" s="145"/>
      <c r="D300" s="146"/>
      <c r="E300" s="14">
        <v>4295016</v>
      </c>
      <c r="F300" s="30">
        <f t="shared" si="14"/>
        <v>0.2989</v>
      </c>
      <c r="G300" s="8">
        <v>157</v>
      </c>
      <c r="H300" s="30">
        <f t="shared" ref="H300:H309" si="15">G300/$G$310</f>
        <v>0.34130434782608693</v>
      </c>
      <c r="K300" s="6">
        <v>29.89</v>
      </c>
      <c r="L300" s="6"/>
    </row>
    <row r="301" spans="1:12" ht="20" customHeight="1">
      <c r="A301" s="140"/>
      <c r="B301" s="32" t="s">
        <v>550</v>
      </c>
      <c r="C301" s="145"/>
      <c r="D301" s="146"/>
      <c r="E301" s="14">
        <v>1439490</v>
      </c>
      <c r="F301" s="30">
        <f t="shared" si="14"/>
        <v>0.1002</v>
      </c>
      <c r="G301" s="8">
        <v>40</v>
      </c>
      <c r="H301" s="30">
        <f t="shared" si="15"/>
        <v>8.6956521739130432E-2</v>
      </c>
      <c r="K301" s="6">
        <v>10.02</v>
      </c>
      <c r="L301" s="6"/>
    </row>
    <row r="302" spans="1:12" ht="20" customHeight="1">
      <c r="A302" s="140"/>
      <c r="B302" s="32" t="s">
        <v>385</v>
      </c>
      <c r="C302" s="145"/>
      <c r="D302" s="146"/>
      <c r="E302" s="14">
        <v>1201628</v>
      </c>
      <c r="F302" s="30">
        <f t="shared" si="14"/>
        <v>8.3599999999999994E-2</v>
      </c>
      <c r="G302" s="8">
        <v>28</v>
      </c>
      <c r="H302" s="30">
        <f t="shared" si="15"/>
        <v>6.0869565217391307E-2</v>
      </c>
      <c r="K302" s="6">
        <v>8.36</v>
      </c>
      <c r="L302" s="6"/>
    </row>
    <row r="303" spans="1:12" ht="20" customHeight="1">
      <c r="A303" s="140"/>
      <c r="B303" s="32" t="s">
        <v>543</v>
      </c>
      <c r="C303" s="145"/>
      <c r="D303" s="146"/>
      <c r="E303" s="14">
        <v>1184303</v>
      </c>
      <c r="F303" s="30">
        <f t="shared" si="14"/>
        <v>8.2400000000000001E-2</v>
      </c>
      <c r="G303" s="8">
        <v>27</v>
      </c>
      <c r="H303" s="30">
        <f t="shared" si="15"/>
        <v>5.8695652173913045E-2</v>
      </c>
      <c r="K303" s="6">
        <v>8.24</v>
      </c>
      <c r="L303" s="6"/>
    </row>
    <row r="304" spans="1:12" ht="20" customHeight="1">
      <c r="A304" s="140"/>
      <c r="B304" s="32" t="s">
        <v>544</v>
      </c>
      <c r="C304" s="145"/>
      <c r="D304" s="146"/>
      <c r="E304" s="14">
        <v>315393</v>
      </c>
      <c r="F304" s="30">
        <f t="shared" si="14"/>
        <v>2.1899999999999999E-2</v>
      </c>
      <c r="G304" s="8">
        <v>0</v>
      </c>
      <c r="H304" s="30">
        <f t="shared" si="15"/>
        <v>0</v>
      </c>
      <c r="K304" s="6">
        <v>2.19</v>
      </c>
      <c r="L304" s="6"/>
    </row>
    <row r="305" spans="1:12" ht="20" customHeight="1">
      <c r="A305" s="140"/>
      <c r="B305" s="32" t="s">
        <v>545</v>
      </c>
      <c r="C305" s="145"/>
      <c r="D305" s="146"/>
      <c r="E305" s="14">
        <v>151837</v>
      </c>
      <c r="F305" s="30">
        <f t="shared" si="14"/>
        <v>1.06E-2</v>
      </c>
      <c r="G305" s="8">
        <v>0</v>
      </c>
      <c r="H305" s="30">
        <f t="shared" si="15"/>
        <v>0</v>
      </c>
      <c r="K305" s="6">
        <v>1.06</v>
      </c>
      <c r="L305" s="6"/>
    </row>
    <row r="306" spans="1:12" ht="20" customHeight="1">
      <c r="A306" s="140"/>
      <c r="B306" s="32" t="s">
        <v>546</v>
      </c>
      <c r="C306" s="145"/>
      <c r="D306" s="146"/>
      <c r="E306" s="14">
        <v>79147</v>
      </c>
      <c r="F306" s="30">
        <f t="shared" si="14"/>
        <v>5.5000000000000005E-3</v>
      </c>
      <c r="G306" s="8">
        <v>0</v>
      </c>
      <c r="H306" s="30">
        <f t="shared" si="15"/>
        <v>0</v>
      </c>
      <c r="K306" s="6">
        <v>0.55000000000000004</v>
      </c>
      <c r="L306" s="6"/>
    </row>
    <row r="307" spans="1:12" ht="20" customHeight="1">
      <c r="A307" s="140"/>
      <c r="B307" s="32" t="s">
        <v>547</v>
      </c>
      <c r="C307" s="145"/>
      <c r="D307" s="146"/>
      <c r="E307" s="14">
        <v>35169</v>
      </c>
      <c r="F307" s="30">
        <f t="shared" si="14"/>
        <v>2.3999999999999998E-3</v>
      </c>
      <c r="G307" s="8">
        <v>0</v>
      </c>
      <c r="H307" s="30">
        <f t="shared" si="15"/>
        <v>0</v>
      </c>
      <c r="K307" s="6">
        <v>0.24</v>
      </c>
      <c r="L307" s="6"/>
    </row>
    <row r="308" spans="1:12" ht="20" customHeight="1">
      <c r="A308" s="140"/>
      <c r="B308" s="32" t="s">
        <v>275</v>
      </c>
      <c r="C308" s="145"/>
      <c r="D308" s="146"/>
      <c r="E308" s="14">
        <v>28014</v>
      </c>
      <c r="F308" s="30">
        <f t="shared" si="14"/>
        <v>1.9E-3</v>
      </c>
      <c r="G308" s="8">
        <v>1</v>
      </c>
      <c r="H308" s="30">
        <f t="shared" si="15"/>
        <v>2.1739130434782609E-3</v>
      </c>
      <c r="K308" s="6">
        <v>0.19</v>
      </c>
      <c r="L308" s="6"/>
    </row>
    <row r="309" spans="1:12" ht="20" customHeight="1">
      <c r="A309" s="140"/>
      <c r="B309" s="32" t="s">
        <v>548</v>
      </c>
      <c r="C309" s="145"/>
      <c r="D309" s="146"/>
      <c r="E309" s="14">
        <v>9733</v>
      </c>
      <c r="F309" s="30">
        <f t="shared" si="14"/>
        <v>7.000000000000001E-4</v>
      </c>
      <c r="G309" s="8">
        <v>0</v>
      </c>
      <c r="H309" s="30">
        <f t="shared" si="15"/>
        <v>0</v>
      </c>
      <c r="K309" s="6">
        <v>7.0000000000000007E-2</v>
      </c>
      <c r="L309" s="6"/>
    </row>
    <row r="310" spans="1:12" ht="20" customHeight="1">
      <c r="A310" s="140"/>
      <c r="B310" s="32" t="s">
        <v>742</v>
      </c>
      <c r="C310" s="145"/>
      <c r="D310" s="146"/>
      <c r="E310" s="14">
        <f>SUM(E299:E309)</f>
        <v>14369503</v>
      </c>
      <c r="F310" s="31"/>
      <c r="G310" s="8">
        <v>460</v>
      </c>
      <c r="H310" s="31"/>
      <c r="K310" s="6"/>
      <c r="L310" s="6"/>
    </row>
    <row r="314" spans="1:12">
      <c r="A314" s="57" t="s">
        <v>761</v>
      </c>
      <c r="C314" s="7"/>
      <c r="D314" s="7"/>
      <c r="E314" s="19"/>
      <c r="F314" s="7"/>
      <c r="G314" s="7"/>
    </row>
    <row r="315" spans="1:12">
      <c r="A315" s="140"/>
      <c r="B315" s="10" t="s">
        <v>730</v>
      </c>
      <c r="C315" s="18">
        <v>30629150</v>
      </c>
      <c r="D315" s="24"/>
      <c r="E315" s="19"/>
      <c r="F315" s="7"/>
      <c r="G315" s="7"/>
    </row>
    <row r="316" spans="1:12">
      <c r="A316" s="140"/>
      <c r="B316" s="10" t="s">
        <v>731</v>
      </c>
      <c r="C316" s="18">
        <v>15563599</v>
      </c>
      <c r="D316" s="24"/>
      <c r="E316" s="151"/>
      <c r="F316" s="7"/>
      <c r="G316" s="7"/>
    </row>
    <row r="317" spans="1:12">
      <c r="A317" s="140"/>
      <c r="B317" s="10" t="s">
        <v>750</v>
      </c>
      <c r="C317" s="18">
        <v>15595335</v>
      </c>
      <c r="D317" s="24"/>
      <c r="E317" s="19"/>
      <c r="F317" s="7"/>
      <c r="G317" s="7"/>
    </row>
    <row r="318" spans="1:12">
      <c r="A318" s="140"/>
      <c r="B318" s="10" t="s">
        <v>744</v>
      </c>
      <c r="C318" s="16">
        <v>0.50919999999999999</v>
      </c>
      <c r="D318" s="22"/>
      <c r="E318" s="19"/>
      <c r="F318" s="7"/>
      <c r="G318" s="7"/>
    </row>
    <row r="319" spans="1:12">
      <c r="A319" s="140"/>
      <c r="B319" s="10" t="s">
        <v>734</v>
      </c>
      <c r="C319" s="18">
        <v>15200671</v>
      </c>
      <c r="D319" s="24"/>
      <c r="E319" s="19"/>
      <c r="F319" s="7"/>
      <c r="G319" s="7"/>
    </row>
    <row r="320" spans="1:12">
      <c r="A320" s="140"/>
      <c r="B320" s="10" t="s">
        <v>745</v>
      </c>
      <c r="C320" s="16">
        <v>0.97470000000000001</v>
      </c>
      <c r="D320" s="22"/>
      <c r="E320" s="19"/>
      <c r="F320" s="7"/>
      <c r="G320" s="7"/>
    </row>
    <row r="321" spans="1:8">
      <c r="A321" s="140"/>
      <c r="B321" s="26"/>
      <c r="C321" s="7"/>
      <c r="D321" s="7"/>
      <c r="E321" s="19"/>
      <c r="F321" s="7"/>
      <c r="G321" s="7"/>
    </row>
    <row r="322" spans="1:8">
      <c r="A322" s="140"/>
      <c r="B322" s="147" t="s">
        <v>746</v>
      </c>
      <c r="C322" s="145"/>
      <c r="D322" s="146"/>
      <c r="E322" s="143" t="s">
        <v>737</v>
      </c>
      <c r="F322" s="138" t="s">
        <v>738</v>
      </c>
      <c r="G322" s="138" t="s">
        <v>739</v>
      </c>
      <c r="H322" s="138" t="s">
        <v>740</v>
      </c>
    </row>
    <row r="323" spans="1:8">
      <c r="A323" s="140"/>
      <c r="B323" s="32" t="s">
        <v>712</v>
      </c>
      <c r="C323" s="145"/>
      <c r="D323" s="146"/>
      <c r="E323" s="14">
        <v>5711687</v>
      </c>
      <c r="F323" s="30">
        <v>0.37580000000000002</v>
      </c>
      <c r="G323" s="8">
        <v>235</v>
      </c>
      <c r="H323" s="30">
        <f>G323/$G$310</f>
        <v>0.51086956521739135</v>
      </c>
    </row>
    <row r="324" spans="1:8">
      <c r="A324" s="140"/>
      <c r="B324" s="32" t="s">
        <v>713</v>
      </c>
      <c r="C324" s="145"/>
      <c r="D324" s="146"/>
      <c r="E324" s="14">
        <v>3661474</v>
      </c>
      <c r="F324" s="30">
        <v>0.2409</v>
      </c>
      <c r="G324" s="8">
        <v>138</v>
      </c>
      <c r="H324" s="30">
        <f t="shared" ref="H324:H339" si="16">G324/$G$310</f>
        <v>0.3</v>
      </c>
    </row>
    <row r="325" spans="1:8">
      <c r="A325" s="140"/>
      <c r="B325" s="32" t="s">
        <v>715</v>
      </c>
      <c r="C325" s="145"/>
      <c r="D325" s="146"/>
      <c r="E325" s="14">
        <v>1339094</v>
      </c>
      <c r="F325" s="30">
        <v>8.8099999999999998E-2</v>
      </c>
      <c r="G325" s="8">
        <v>42</v>
      </c>
      <c r="H325" s="30">
        <f>G325/460</f>
        <v>9.1304347826086957E-2</v>
      </c>
    </row>
    <row r="326" spans="1:8">
      <c r="A326" s="140"/>
      <c r="B326" s="32" t="s">
        <v>714</v>
      </c>
      <c r="C326" s="145"/>
      <c r="D326" s="146"/>
      <c r="E326" s="14">
        <v>1155370</v>
      </c>
      <c r="F326" s="30">
        <v>7.5999999999999998E-2</v>
      </c>
      <c r="G326" s="8">
        <v>28</v>
      </c>
      <c r="H326" s="30">
        <f>G326/460</f>
        <v>6.0869565217391307E-2</v>
      </c>
    </row>
    <row r="327" spans="1:8">
      <c r="A327" s="140"/>
      <c r="B327" s="32" t="s">
        <v>716</v>
      </c>
      <c r="C327" s="145"/>
      <c r="D327" s="146"/>
      <c r="E327" s="14">
        <v>1147102</v>
      </c>
      <c r="F327" s="30">
        <v>7.5499999999999998E-2</v>
      </c>
      <c r="G327" s="8">
        <v>0</v>
      </c>
      <c r="H327" s="30">
        <f t="shared" si="16"/>
        <v>0</v>
      </c>
    </row>
    <row r="328" spans="1:8">
      <c r="A328" s="140"/>
      <c r="B328" s="32" t="s">
        <v>385</v>
      </c>
      <c r="C328" s="145"/>
      <c r="D328" s="146"/>
      <c r="E328" s="14">
        <v>779875</v>
      </c>
      <c r="F328" s="30">
        <v>5.1299999999999998E-2</v>
      </c>
      <c r="G328" s="8">
        <v>16</v>
      </c>
      <c r="H328" s="30">
        <f t="shared" si="16"/>
        <v>3.4782608695652174E-2</v>
      </c>
    </row>
    <row r="329" spans="1:8">
      <c r="A329" s="140"/>
      <c r="B329" s="32" t="s">
        <v>717</v>
      </c>
      <c r="C329" s="145"/>
      <c r="D329" s="146"/>
      <c r="E329" s="14">
        <v>722999</v>
      </c>
      <c r="F329" s="30">
        <v>4.7600000000000003E-2</v>
      </c>
      <c r="G329" s="8">
        <v>0</v>
      </c>
      <c r="H329" s="30">
        <f t="shared" si="16"/>
        <v>0</v>
      </c>
    </row>
    <row r="330" spans="1:8">
      <c r="A330" s="140"/>
      <c r="B330" s="32" t="s">
        <v>718</v>
      </c>
      <c r="C330" s="145"/>
      <c r="D330" s="146"/>
      <c r="E330" s="14">
        <v>550349</v>
      </c>
      <c r="F330" s="30">
        <v>3.6200000000000003E-2</v>
      </c>
      <c r="G330" s="8">
        <v>0</v>
      </c>
      <c r="H330" s="30">
        <f t="shared" si="16"/>
        <v>0</v>
      </c>
    </row>
    <row r="331" spans="1:8">
      <c r="A331" s="140"/>
      <c r="B331" s="32" t="s">
        <v>722</v>
      </c>
      <c r="C331" s="145"/>
      <c r="D331" s="146"/>
      <c r="E331" s="14">
        <v>42731</v>
      </c>
      <c r="F331" s="30">
        <v>2.8E-3</v>
      </c>
      <c r="G331" s="8">
        <v>0</v>
      </c>
      <c r="H331" s="30">
        <f t="shared" si="16"/>
        <v>0</v>
      </c>
    </row>
    <row r="332" spans="1:8">
      <c r="A332" s="140"/>
      <c r="B332" s="32" t="s">
        <v>721</v>
      </c>
      <c r="C332" s="145"/>
      <c r="D332" s="146"/>
      <c r="E332" s="14">
        <v>27530</v>
      </c>
      <c r="F332" s="30">
        <v>1.8E-3</v>
      </c>
      <c r="G332" s="8">
        <v>1</v>
      </c>
      <c r="H332" s="30">
        <f t="shared" si="16"/>
        <v>2.1739130434782609E-3</v>
      </c>
    </row>
    <row r="333" spans="1:8">
      <c r="A333" s="140"/>
      <c r="B333" s="32" t="s">
        <v>720</v>
      </c>
      <c r="C333" s="145"/>
      <c r="D333" s="146"/>
      <c r="E333" s="14">
        <v>18668</v>
      </c>
      <c r="F333" s="30">
        <v>1.1999999999999999E-3</v>
      </c>
      <c r="G333" s="8">
        <v>0</v>
      </c>
      <c r="H333" s="30">
        <f t="shared" si="16"/>
        <v>0</v>
      </c>
    </row>
    <row r="334" spans="1:8">
      <c r="A334" s="140"/>
      <c r="B334" s="32" t="s">
        <v>723</v>
      </c>
      <c r="C334" s="145"/>
      <c r="D334" s="146"/>
      <c r="E334" s="14">
        <v>15656</v>
      </c>
      <c r="F334" s="30">
        <v>1E-3</v>
      </c>
      <c r="G334" s="8">
        <v>0</v>
      </c>
      <c r="H334" s="30">
        <f t="shared" si="16"/>
        <v>0</v>
      </c>
    </row>
    <row r="335" spans="1:8">
      <c r="A335" s="140"/>
      <c r="B335" s="32" t="s">
        <v>719</v>
      </c>
      <c r="C335" s="145"/>
      <c r="D335" s="146"/>
      <c r="E335" s="14">
        <v>13113</v>
      </c>
      <c r="F335" s="30">
        <v>8.9999999999999998E-4</v>
      </c>
      <c r="G335" s="8">
        <v>0</v>
      </c>
      <c r="H335" s="30">
        <f t="shared" si="16"/>
        <v>0</v>
      </c>
    </row>
    <row r="336" spans="1:8">
      <c r="A336" s="140"/>
      <c r="B336" s="32" t="s">
        <v>726</v>
      </c>
      <c r="C336" s="145"/>
      <c r="D336" s="146"/>
      <c r="E336" s="14">
        <v>4852</v>
      </c>
      <c r="F336" s="30">
        <v>2.9999999999999997E-4</v>
      </c>
      <c r="G336" s="8">
        <v>0</v>
      </c>
      <c r="H336" s="30">
        <f t="shared" si="16"/>
        <v>0</v>
      </c>
    </row>
    <row r="337" spans="1:8">
      <c r="A337" s="140"/>
      <c r="B337" s="32" t="s">
        <v>725</v>
      </c>
      <c r="C337" s="145"/>
      <c r="D337" s="146"/>
      <c r="E337" s="14">
        <v>4266</v>
      </c>
      <c r="F337" s="30">
        <v>2.9999999999999997E-4</v>
      </c>
      <c r="G337" s="8">
        <v>0</v>
      </c>
      <c r="H337" s="30">
        <f t="shared" si="16"/>
        <v>0</v>
      </c>
    </row>
    <row r="338" spans="1:8">
      <c r="A338" s="140"/>
      <c r="B338" s="32" t="s">
        <v>727</v>
      </c>
      <c r="C338" s="145"/>
      <c r="D338" s="146"/>
      <c r="E338" s="14">
        <v>3941</v>
      </c>
      <c r="F338" s="30">
        <v>2.9999999999999997E-4</v>
      </c>
      <c r="G338" s="8">
        <v>0</v>
      </c>
      <c r="H338" s="30">
        <f t="shared" si="16"/>
        <v>0</v>
      </c>
    </row>
    <row r="339" spans="1:8">
      <c r="A339" s="140"/>
      <c r="B339" s="32" t="s">
        <v>724</v>
      </c>
      <c r="C339" s="145"/>
      <c r="D339" s="146"/>
      <c r="E339" s="14">
        <v>1964</v>
      </c>
      <c r="F339" s="30">
        <v>1E-4</v>
      </c>
      <c r="G339" s="8">
        <v>0</v>
      </c>
      <c r="H339" s="30">
        <f t="shared" si="16"/>
        <v>0</v>
      </c>
    </row>
    <row r="340" spans="1:8">
      <c r="A340" s="140"/>
      <c r="B340" s="32" t="s">
        <v>742</v>
      </c>
      <c r="C340" s="145"/>
      <c r="D340" s="146"/>
      <c r="E340" s="18">
        <f>SUM(E323:E339)</f>
        <v>15200671</v>
      </c>
      <c r="F340" s="31"/>
      <c r="G340" s="8">
        <v>460</v>
      </c>
      <c r="H340" s="31"/>
    </row>
    <row r="341" spans="1:8">
      <c r="B341" s="29" t="s">
        <v>809</v>
      </c>
    </row>
    <row r="344" spans="1:8">
      <c r="A344" s="57" t="s">
        <v>941</v>
      </c>
      <c r="C344" s="7"/>
      <c r="D344" s="7"/>
      <c r="E344" s="19"/>
      <c r="F344" s="7"/>
      <c r="G344" s="7"/>
    </row>
    <row r="345" spans="1:8">
      <c r="A345" s="140"/>
      <c r="B345" s="10" t="s">
        <v>730</v>
      </c>
      <c r="C345" s="18">
        <v>30253556</v>
      </c>
      <c r="D345" s="24"/>
      <c r="E345" s="19"/>
      <c r="F345" s="7"/>
      <c r="G345" s="7"/>
    </row>
    <row r="346" spans="1:8">
      <c r="A346" s="140"/>
      <c r="B346" s="10" t="s">
        <v>731</v>
      </c>
      <c r="C346" s="18">
        <v>18682362</v>
      </c>
      <c r="D346" s="24"/>
      <c r="E346" s="151"/>
      <c r="F346" s="7"/>
      <c r="G346" s="7"/>
    </row>
    <row r="347" spans="1:8">
      <c r="A347" s="140"/>
      <c r="B347" s="10" t="s">
        <v>750</v>
      </c>
      <c r="C347" s="18">
        <v>18678284</v>
      </c>
      <c r="D347" s="24"/>
      <c r="E347" s="19"/>
      <c r="F347" s="7"/>
      <c r="G347" s="7"/>
    </row>
    <row r="348" spans="1:8">
      <c r="A348" s="140"/>
      <c r="B348" s="10" t="s">
        <v>744</v>
      </c>
      <c r="C348" s="16">
        <v>0.61739999999999995</v>
      </c>
      <c r="D348" s="22"/>
      <c r="E348" s="19"/>
      <c r="F348" s="179"/>
      <c r="G348" s="7"/>
    </row>
    <row r="349" spans="1:8">
      <c r="A349" s="140"/>
      <c r="B349" s="10" t="s">
        <v>734</v>
      </c>
      <c r="C349" s="18">
        <v>18470573</v>
      </c>
      <c r="D349" s="24"/>
      <c r="E349" s="19"/>
      <c r="F349" s="7"/>
      <c r="G349" s="7"/>
    </row>
    <row r="350" spans="1:8">
      <c r="A350" s="140"/>
      <c r="B350" s="10" t="s">
        <v>745</v>
      </c>
      <c r="C350" s="16">
        <v>0.9889</v>
      </c>
      <c r="D350" s="22"/>
      <c r="E350" s="19"/>
      <c r="F350" s="7"/>
      <c r="G350" s="7"/>
    </row>
    <row r="351" spans="1:8">
      <c r="A351" s="140"/>
      <c r="B351" s="26"/>
      <c r="C351" s="7"/>
      <c r="D351" s="7"/>
      <c r="E351" s="19"/>
      <c r="F351" s="7"/>
      <c r="G351" s="7"/>
    </row>
    <row r="352" spans="1:8">
      <c r="A352" s="140"/>
      <c r="B352" s="147" t="s">
        <v>746</v>
      </c>
      <c r="C352" s="145"/>
      <c r="D352" s="146"/>
      <c r="E352" s="143" t="s">
        <v>737</v>
      </c>
      <c r="F352" s="138" t="s">
        <v>738</v>
      </c>
      <c r="G352" s="138" t="s">
        <v>739</v>
      </c>
      <c r="H352" s="138" t="s">
        <v>740</v>
      </c>
    </row>
    <row r="353" spans="1:10">
      <c r="A353" s="140"/>
      <c r="B353" s="32" t="s">
        <v>68</v>
      </c>
      <c r="C353" s="145"/>
      <c r="D353" s="146"/>
      <c r="E353" s="14">
        <v>8051935</v>
      </c>
      <c r="F353" s="30">
        <v>0.43590000000000001</v>
      </c>
      <c r="G353" s="8">
        <v>235</v>
      </c>
      <c r="H353" s="30">
        <f>G353/$G$310</f>
        <v>0.51086956521739135</v>
      </c>
    </row>
    <row r="354" spans="1:10">
      <c r="A354" s="140"/>
      <c r="B354" s="32" t="s">
        <v>951</v>
      </c>
      <c r="C354" s="145"/>
      <c r="D354" s="146"/>
      <c r="E354" s="14">
        <v>5060355</v>
      </c>
      <c r="F354" s="30">
        <v>0.27400000000000002</v>
      </c>
      <c r="G354" s="8">
        <v>134</v>
      </c>
      <c r="H354" s="30">
        <v>0.2913</v>
      </c>
    </row>
    <row r="355" spans="1:10">
      <c r="A355" s="140"/>
      <c r="B355" s="32" t="s">
        <v>165</v>
      </c>
      <c r="C355" s="145"/>
      <c r="D355" s="146"/>
      <c r="E355" s="14">
        <v>2319946</v>
      </c>
      <c r="F355" s="30">
        <v>0.12559999999999999</v>
      </c>
      <c r="G355" s="8">
        <v>49</v>
      </c>
      <c r="H355" s="30">
        <v>0.1065</v>
      </c>
    </row>
    <row r="356" spans="1:10">
      <c r="A356" s="140"/>
      <c r="B356" s="32" t="s">
        <v>74</v>
      </c>
      <c r="C356" s="145"/>
      <c r="D356" s="146"/>
      <c r="E356" s="14">
        <v>1578523</v>
      </c>
      <c r="F356" s="30">
        <v>8.5500000000000007E-2</v>
      </c>
      <c r="G356" s="8">
        <v>30</v>
      </c>
      <c r="H356" s="30">
        <f>G356/460</f>
        <v>6.5217391304347824E-2</v>
      </c>
      <c r="J356" s="178"/>
    </row>
    <row r="357" spans="1:10">
      <c r="A357" s="140"/>
      <c r="B357" s="32" t="s">
        <v>942</v>
      </c>
      <c r="C357" s="145"/>
      <c r="D357" s="146"/>
      <c r="E357" s="14">
        <v>1256953</v>
      </c>
      <c r="F357" s="30">
        <v>6.8099999999999994E-2</v>
      </c>
      <c r="G357" s="8">
        <v>11</v>
      </c>
      <c r="H357" s="30">
        <v>2.3900000000000001E-2</v>
      </c>
    </row>
    <row r="358" spans="1:10">
      <c r="A358" s="140"/>
      <c r="B358" s="32" t="s">
        <v>949</v>
      </c>
      <c r="C358" s="145"/>
      <c r="D358" s="146"/>
      <c r="E358" s="14">
        <v>144773</v>
      </c>
      <c r="F358" s="30">
        <v>7.7999999999999996E-3</v>
      </c>
      <c r="G358" s="8">
        <v>0</v>
      </c>
      <c r="H358" s="30">
        <f t="shared" ref="H358:H362" si="17">G358/$G$310</f>
        <v>0</v>
      </c>
    </row>
    <row r="359" spans="1:10">
      <c r="A359" s="140"/>
      <c r="B359" s="32" t="s">
        <v>943</v>
      </c>
      <c r="C359" s="145"/>
      <c r="D359" s="146"/>
      <c r="E359" s="14">
        <v>32094</v>
      </c>
      <c r="F359" s="30">
        <v>1.6999999999999999E-3</v>
      </c>
      <c r="G359" s="8">
        <v>1</v>
      </c>
      <c r="H359" s="30">
        <f t="shared" si="17"/>
        <v>2.1739130434782609E-3</v>
      </c>
    </row>
    <row r="360" spans="1:10">
      <c r="A360" s="140"/>
      <c r="B360" s="32" t="s">
        <v>950</v>
      </c>
      <c r="C360" s="145"/>
      <c r="D360" s="146"/>
      <c r="E360" s="14">
        <v>18918</v>
      </c>
      <c r="F360" s="30">
        <v>2.8E-3</v>
      </c>
      <c r="G360" s="8">
        <v>0</v>
      </c>
      <c r="H360" s="30">
        <f t="shared" si="17"/>
        <v>0</v>
      </c>
    </row>
    <row r="361" spans="1:10">
      <c r="A361" s="140"/>
      <c r="B361" s="32" t="s">
        <v>948</v>
      </c>
      <c r="C361" s="145"/>
      <c r="D361" s="146"/>
      <c r="E361" s="14">
        <v>5448</v>
      </c>
      <c r="F361" s="30">
        <v>2.9999999999999997E-4</v>
      </c>
      <c r="G361" s="8">
        <v>0</v>
      </c>
      <c r="H361" s="30">
        <f t="shared" si="17"/>
        <v>0</v>
      </c>
    </row>
    <row r="362" spans="1:10">
      <c r="A362" s="140"/>
      <c r="B362" s="32" t="s">
        <v>22</v>
      </c>
      <c r="C362" s="145"/>
      <c r="D362" s="146"/>
      <c r="E362" s="14">
        <v>1765</v>
      </c>
      <c r="F362" s="30">
        <v>1E-4</v>
      </c>
      <c r="G362" s="8">
        <v>0</v>
      </c>
      <c r="H362" s="30">
        <f t="shared" si="17"/>
        <v>0</v>
      </c>
    </row>
    <row r="363" spans="1:10">
      <c r="A363" s="140"/>
      <c r="B363" s="32" t="s">
        <v>742</v>
      </c>
      <c r="C363" s="145"/>
      <c r="D363" s="146"/>
      <c r="E363" s="18">
        <f>SUM(E353:E362)</f>
        <v>18470710</v>
      </c>
      <c r="F363" s="31"/>
      <c r="G363" s="8">
        <v>460</v>
      </c>
      <c r="H363" s="31"/>
    </row>
    <row r="367" spans="1:10">
      <c r="A367" s="57" t="s">
        <v>981</v>
      </c>
      <c r="C367" s="7"/>
      <c r="D367" s="7"/>
      <c r="E367" s="19"/>
      <c r="F367" s="7"/>
      <c r="G367" s="7"/>
    </row>
    <row r="368" spans="1:10">
      <c r="A368" s="140"/>
      <c r="B368" s="10" t="s">
        <v>730</v>
      </c>
      <c r="C368" s="18">
        <v>28896086</v>
      </c>
      <c r="D368" s="24"/>
      <c r="E368" s="19"/>
      <c r="F368" s="7"/>
      <c r="G368" s="7"/>
    </row>
    <row r="369" spans="1:8">
      <c r="A369" s="140"/>
      <c r="B369" s="10" t="s">
        <v>731</v>
      </c>
      <c r="C369" s="18">
        <v>21395983</v>
      </c>
      <c r="D369" s="24"/>
      <c r="E369" s="151"/>
      <c r="F369" s="7"/>
      <c r="G369" s="7"/>
    </row>
    <row r="370" spans="1:8">
      <c r="A370" s="140"/>
      <c r="B370" s="10" t="s">
        <v>750</v>
      </c>
      <c r="C370" s="18">
        <v>21391829</v>
      </c>
      <c r="D370" s="24"/>
      <c r="E370" s="19"/>
      <c r="F370" s="7"/>
      <c r="G370" s="7"/>
    </row>
    <row r="371" spans="1:8">
      <c r="A371" s="140"/>
      <c r="B371" s="10" t="s">
        <v>744</v>
      </c>
      <c r="C371" s="16">
        <v>0.74380000000000002</v>
      </c>
      <c r="D371" s="22"/>
      <c r="E371" s="19"/>
      <c r="F371" s="179"/>
      <c r="G371" s="7"/>
    </row>
    <row r="372" spans="1:8">
      <c r="A372" s="140"/>
      <c r="B372" s="10" t="s">
        <v>734</v>
      </c>
      <c r="C372" s="18">
        <v>21026899</v>
      </c>
      <c r="D372" s="24"/>
      <c r="E372" s="19"/>
      <c r="F372" s="7"/>
      <c r="G372" s="7"/>
    </row>
    <row r="373" spans="1:8">
      <c r="A373" s="140"/>
      <c r="B373" s="10" t="s">
        <v>745</v>
      </c>
      <c r="C373" s="16">
        <v>0.9829</v>
      </c>
      <c r="D373" s="22"/>
      <c r="E373" s="19"/>
      <c r="F373" s="7"/>
      <c r="G373" s="7"/>
    </row>
    <row r="374" spans="1:8">
      <c r="A374" s="140"/>
      <c r="B374" s="26"/>
      <c r="C374" s="7"/>
      <c r="D374" s="7"/>
      <c r="E374" s="19"/>
      <c r="F374" s="7"/>
      <c r="G374" s="7"/>
    </row>
    <row r="375" spans="1:8">
      <c r="A375" s="140"/>
      <c r="B375" s="147" t="s">
        <v>746</v>
      </c>
      <c r="C375" s="145"/>
      <c r="D375" s="146"/>
      <c r="E375" s="143" t="s">
        <v>737</v>
      </c>
      <c r="F375" s="138" t="s">
        <v>738</v>
      </c>
      <c r="G375" s="138" t="s">
        <v>739</v>
      </c>
      <c r="H375" s="138" t="s">
        <v>740</v>
      </c>
    </row>
    <row r="376" spans="1:8">
      <c r="A376" s="140"/>
      <c r="B376" s="32" t="s">
        <v>991</v>
      </c>
      <c r="C376" s="145"/>
      <c r="D376" s="146"/>
      <c r="E376" s="14">
        <v>7640854</v>
      </c>
      <c r="F376" s="30">
        <v>0.3538</v>
      </c>
      <c r="G376" s="8">
        <v>194</v>
      </c>
      <c r="H376" s="30">
        <f>G376/$G$310</f>
        <v>0.42173913043478262</v>
      </c>
    </row>
    <row r="377" spans="1:8">
      <c r="A377" s="140"/>
      <c r="B377" s="32" t="s">
        <v>951</v>
      </c>
      <c r="C377" s="145"/>
      <c r="D377" s="146"/>
      <c r="E377" s="14">
        <v>6629402</v>
      </c>
      <c r="F377" s="30">
        <v>0.307</v>
      </c>
      <c r="G377" s="8">
        <v>157</v>
      </c>
      <c r="H377" s="30">
        <v>0.34129999999999999</v>
      </c>
    </row>
    <row r="378" spans="1:8">
      <c r="A378" s="140"/>
      <c r="B378" s="32" t="s">
        <v>982</v>
      </c>
      <c r="C378" s="145"/>
      <c r="D378" s="146"/>
      <c r="E378" s="14">
        <v>3110670</v>
      </c>
      <c r="F378" s="30">
        <v>0.14399999999999999</v>
      </c>
      <c r="G378" s="8">
        <v>65</v>
      </c>
      <c r="H378" s="30">
        <v>0.14130000000000001</v>
      </c>
    </row>
    <row r="379" spans="1:8">
      <c r="A379" s="140"/>
      <c r="B379" s="32" t="s">
        <v>983</v>
      </c>
      <c r="C379" s="145"/>
      <c r="D379" s="146"/>
      <c r="E379" s="14">
        <v>1859018</v>
      </c>
      <c r="F379" s="30">
        <v>8.6099999999999996E-2</v>
      </c>
      <c r="G379" s="8">
        <v>26</v>
      </c>
      <c r="H379" s="30">
        <v>5.6500000000000002E-2</v>
      </c>
    </row>
    <row r="380" spans="1:8">
      <c r="A380" s="140"/>
      <c r="B380" s="32" t="s">
        <v>942</v>
      </c>
      <c r="C380" s="145"/>
      <c r="D380" s="146"/>
      <c r="E380" s="14">
        <v>1547364</v>
      </c>
      <c r="F380" s="30">
        <v>7.1599999999999997E-2</v>
      </c>
      <c r="G380" s="8">
        <v>18</v>
      </c>
      <c r="H380" s="30">
        <v>3.9100000000000003E-2</v>
      </c>
    </row>
    <row r="381" spans="1:8">
      <c r="A381" s="140"/>
      <c r="B381" s="32" t="s">
        <v>985</v>
      </c>
      <c r="C381" s="145"/>
      <c r="D381" s="146"/>
      <c r="E381" s="14">
        <v>401054</v>
      </c>
      <c r="F381" s="30">
        <v>1.8599999999999998E-2</v>
      </c>
      <c r="G381" s="8">
        <v>0</v>
      </c>
      <c r="H381" s="30">
        <f t="shared" ref="H381:H387" si="18">G381/$G$310</f>
        <v>0</v>
      </c>
    </row>
    <row r="382" spans="1:8">
      <c r="A382" s="140"/>
      <c r="B382" s="184" t="s">
        <v>986</v>
      </c>
      <c r="C382" s="145"/>
      <c r="D382" s="146"/>
      <c r="E382" s="14">
        <v>351099</v>
      </c>
      <c r="F382" s="30">
        <v>1.6299999999999999E-2</v>
      </c>
      <c r="G382" s="8">
        <v>0</v>
      </c>
      <c r="H382" s="30">
        <f t="shared" si="18"/>
        <v>0</v>
      </c>
    </row>
    <row r="383" spans="1:8">
      <c r="A383" s="140"/>
      <c r="B383" s="32" t="s">
        <v>721</v>
      </c>
      <c r="C383" s="145"/>
      <c r="D383" s="146"/>
      <c r="E383" s="14">
        <v>25778</v>
      </c>
      <c r="F383" s="30">
        <v>1.1999999999999999E-3</v>
      </c>
      <c r="G383" s="8">
        <v>0</v>
      </c>
      <c r="H383" s="30">
        <f t="shared" si="18"/>
        <v>0</v>
      </c>
    </row>
    <row r="384" spans="1:8">
      <c r="A384" s="140"/>
      <c r="B384" s="32" t="s">
        <v>987</v>
      </c>
      <c r="C384" s="145"/>
      <c r="D384" s="146"/>
      <c r="E384" s="14">
        <v>24850</v>
      </c>
      <c r="F384" s="30">
        <v>1.1999999999999999E-3</v>
      </c>
      <c r="G384" s="8">
        <v>0</v>
      </c>
      <c r="H384" s="30">
        <v>0</v>
      </c>
    </row>
    <row r="385" spans="1:8">
      <c r="A385" s="140"/>
      <c r="B385" s="32" t="s">
        <v>988</v>
      </c>
      <c r="C385" s="145"/>
      <c r="D385" s="146"/>
      <c r="E385" s="14">
        <v>4606</v>
      </c>
      <c r="F385" s="30">
        <v>2.0000000000000001E-4</v>
      </c>
      <c r="G385" s="8">
        <v>0</v>
      </c>
      <c r="H385" s="30">
        <f t="shared" si="18"/>
        <v>0</v>
      </c>
    </row>
    <row r="386" spans="1:8">
      <c r="A386" s="140"/>
      <c r="B386" s="32" t="s">
        <v>989</v>
      </c>
      <c r="C386" s="145"/>
      <c r="D386" s="146"/>
      <c r="E386" s="14">
        <v>1156</v>
      </c>
      <c r="F386" s="30">
        <v>1E-4</v>
      </c>
      <c r="G386" s="8">
        <v>0</v>
      </c>
      <c r="H386" s="30">
        <v>0</v>
      </c>
    </row>
    <row r="387" spans="1:8">
      <c r="A387" s="140"/>
      <c r="B387" s="32" t="s">
        <v>990</v>
      </c>
      <c r="C387" s="145">
        <v>823</v>
      </c>
      <c r="D387" s="146"/>
      <c r="E387" s="14">
        <v>0</v>
      </c>
      <c r="F387" s="30">
        <v>0</v>
      </c>
      <c r="G387" s="8">
        <v>0</v>
      </c>
      <c r="H387" s="30">
        <f t="shared" si="18"/>
        <v>0</v>
      </c>
    </row>
    <row r="388" spans="1:8">
      <c r="A388" s="140"/>
      <c r="B388" s="32" t="s">
        <v>742</v>
      </c>
      <c r="C388" s="145"/>
      <c r="D388" s="146"/>
      <c r="E388" s="18">
        <v>21596674</v>
      </c>
      <c r="F388" s="31"/>
      <c r="G388" s="8">
        <v>460</v>
      </c>
      <c r="H388" s="31"/>
    </row>
  </sheetData>
  <mergeCells count="26">
    <mergeCell ref="B160:D160"/>
    <mergeCell ref="B162:D162"/>
    <mergeCell ref="B167:D167"/>
    <mergeCell ref="B202:D202"/>
    <mergeCell ref="B250:C250"/>
    <mergeCell ref="B159:D159"/>
    <mergeCell ref="B99:C99"/>
    <mergeCell ref="B1:G1"/>
    <mergeCell ref="B149:D149"/>
    <mergeCell ref="B150:D150"/>
    <mergeCell ref="B152:D152"/>
    <mergeCell ref="B11:C11"/>
    <mergeCell ref="B153:D153"/>
    <mergeCell ref="B155:D155"/>
    <mergeCell ref="B157:D157"/>
    <mergeCell ref="B158:D158"/>
    <mergeCell ref="B296:F296"/>
    <mergeCell ref="B249:C249"/>
    <mergeCell ref="B192:D192"/>
    <mergeCell ref="B193:D193"/>
    <mergeCell ref="B194:D194"/>
    <mergeCell ref="B196:D196"/>
    <mergeCell ref="B197:D197"/>
    <mergeCell ref="B199:D199"/>
    <mergeCell ref="B201:D201"/>
    <mergeCell ref="B251:C251"/>
  </mergeCells>
  <phoneticPr fontId="2"/>
  <pageMargins left="0.78740157480314965" right="0.19685039370078741" top="0.98425196850393704" bottom="0.39370078740157483" header="0.51181102362204722" footer="0.23622047244094491"/>
  <pageSetup paperSize="9" fitToHeight="10" orientation="portrait" horizontalDpi="4294967292" verticalDpi="4294967292"/>
  <headerFooter alignWithMargins="0">
    <oddHeader>&amp;R[ポーランド下院（セイム）選挙結果]</oddHeader>
    <oddFooter>&amp;C&amp;P　ページ</oddFooter>
  </headerFooter>
  <rowBreaks count="6" manualBreakCount="6">
    <brk id="111" max="7" man="1"/>
    <brk id="125" max="16383" man="1"/>
    <brk id="172" max="16383" man="1"/>
    <brk id="231" max="16383" man="1"/>
    <brk id="265" max="16383" man="1"/>
    <brk id="288"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87"/>
  <sheetViews>
    <sheetView workbookViewId="0"/>
  </sheetViews>
  <sheetFormatPr defaultColWidth="13.59765625" defaultRowHeight="15.5"/>
  <cols>
    <col min="1" max="1" width="6.3984375" style="57" customWidth="1"/>
    <col min="2" max="2" width="33.3984375" style="29" customWidth="1"/>
    <col min="3" max="3" width="16.19921875" style="29" customWidth="1"/>
    <col min="4" max="4" width="12.19921875" style="29" customWidth="1"/>
    <col min="5" max="5" width="11" style="29" bestFit="1" customWidth="1"/>
    <col min="6" max="8" width="13.59765625" style="29"/>
    <col min="9" max="9" width="11" style="29" hidden="1" customWidth="1"/>
    <col min="10" max="16384" width="13.59765625" style="29"/>
  </cols>
  <sheetData>
    <row r="1" spans="1:9" ht="20" customHeight="1">
      <c r="B1" s="194" t="s">
        <v>762</v>
      </c>
      <c r="C1" s="194"/>
      <c r="D1" s="194"/>
      <c r="E1" s="7"/>
      <c r="F1" s="7"/>
    </row>
    <row r="2" spans="1:9" ht="9" customHeight="1">
      <c r="A2" s="149"/>
      <c r="B2" s="7"/>
      <c r="C2" s="7"/>
      <c r="D2" s="7"/>
      <c r="E2" s="7"/>
      <c r="F2" s="7"/>
      <c r="I2" s="7"/>
    </row>
    <row r="3" spans="1:9" ht="20" customHeight="1">
      <c r="A3" s="57" t="s">
        <v>763</v>
      </c>
      <c r="C3" s="7"/>
      <c r="D3" s="7"/>
      <c r="E3" s="7"/>
      <c r="F3" s="7"/>
      <c r="I3" s="7"/>
    </row>
    <row r="4" spans="1:9" ht="18" customHeight="1">
      <c r="A4" s="149"/>
      <c r="B4" s="13" t="s">
        <v>730</v>
      </c>
      <c r="C4" s="14">
        <v>27517280</v>
      </c>
      <c r="D4" s="7"/>
      <c r="E4" s="7"/>
      <c r="F4" s="7"/>
      <c r="I4" s="7"/>
    </row>
    <row r="5" spans="1:9" ht="18" customHeight="1">
      <c r="A5" s="149"/>
      <c r="B5" s="13" t="s">
        <v>731</v>
      </c>
      <c r="C5" s="8"/>
      <c r="D5" s="7"/>
      <c r="E5" s="7"/>
      <c r="F5" s="7"/>
      <c r="I5" s="7"/>
    </row>
    <row r="6" spans="1:9" ht="18" customHeight="1">
      <c r="A6" s="149"/>
      <c r="B6" s="13" t="s">
        <v>732</v>
      </c>
      <c r="C6" s="14">
        <v>11887865</v>
      </c>
      <c r="D6" s="7"/>
      <c r="E6" s="7"/>
      <c r="F6" s="7"/>
      <c r="I6" s="7"/>
    </row>
    <row r="7" spans="1:9" ht="18" customHeight="1">
      <c r="A7" s="149"/>
      <c r="B7" s="13" t="s">
        <v>744</v>
      </c>
      <c r="C7" s="15">
        <v>0.432</v>
      </c>
      <c r="D7" s="7"/>
      <c r="E7" s="7"/>
      <c r="F7" s="7"/>
      <c r="I7" s="7"/>
    </row>
    <row r="8" spans="1:9" ht="18" customHeight="1">
      <c r="A8" s="149"/>
      <c r="B8" s="13" t="s">
        <v>734</v>
      </c>
      <c r="C8" s="14">
        <v>11474846</v>
      </c>
      <c r="D8" s="7"/>
      <c r="E8" s="7"/>
      <c r="F8" s="7"/>
      <c r="I8" s="7"/>
    </row>
    <row r="9" spans="1:9" ht="18" customHeight="1">
      <c r="A9" s="149"/>
      <c r="B9" s="13" t="s">
        <v>764</v>
      </c>
      <c r="C9" s="16">
        <v>0.96530000000000005</v>
      </c>
      <c r="D9" s="7"/>
      <c r="E9" s="7"/>
      <c r="F9" s="7"/>
      <c r="I9" s="7"/>
    </row>
    <row r="10" spans="1:9" ht="18" customHeight="1">
      <c r="A10" s="149"/>
      <c r="B10" s="7"/>
      <c r="C10" s="7"/>
      <c r="D10" s="7"/>
      <c r="E10" s="7"/>
      <c r="F10" s="7"/>
      <c r="I10" s="7"/>
    </row>
    <row r="11" spans="1:9" ht="18" customHeight="1">
      <c r="A11" s="149"/>
      <c r="B11" s="150" t="s">
        <v>751</v>
      </c>
      <c r="C11" s="145"/>
      <c r="D11" s="146"/>
      <c r="E11" s="138" t="s">
        <v>739</v>
      </c>
      <c r="F11" s="138" t="s">
        <v>740</v>
      </c>
      <c r="I11" s="144" t="s">
        <v>740</v>
      </c>
    </row>
    <row r="12" spans="1:9" ht="18" customHeight="1">
      <c r="A12" s="149"/>
      <c r="B12" s="32" t="s">
        <v>381</v>
      </c>
      <c r="C12" s="145"/>
      <c r="D12" s="146"/>
      <c r="E12" s="8">
        <v>21</v>
      </c>
      <c r="F12" s="15">
        <f t="shared" ref="F12:F25" si="0">I12/100</f>
        <v>0.21</v>
      </c>
      <c r="I12" s="6">
        <v>21</v>
      </c>
    </row>
    <row r="13" spans="1:9" ht="18" customHeight="1">
      <c r="A13" s="149"/>
      <c r="B13" s="32" t="s">
        <v>105</v>
      </c>
      <c r="C13" s="145"/>
      <c r="D13" s="146"/>
      <c r="E13" s="8">
        <v>12</v>
      </c>
      <c r="F13" s="15">
        <f t="shared" si="0"/>
        <v>0.12</v>
      </c>
      <c r="I13" s="6">
        <v>12</v>
      </c>
    </row>
    <row r="14" spans="1:9" ht="18" customHeight="1">
      <c r="A14" s="149"/>
      <c r="B14" s="32" t="s">
        <v>385</v>
      </c>
      <c r="C14" s="145"/>
      <c r="D14" s="146"/>
      <c r="E14" s="8">
        <v>9</v>
      </c>
      <c r="F14" s="15">
        <f t="shared" si="0"/>
        <v>0.09</v>
      </c>
      <c r="I14" s="6">
        <v>9</v>
      </c>
    </row>
    <row r="15" spans="1:9" ht="18" customHeight="1">
      <c r="A15" s="149"/>
      <c r="B15" s="32" t="s">
        <v>76</v>
      </c>
      <c r="C15" s="145"/>
      <c r="D15" s="146"/>
      <c r="E15" s="8">
        <v>9</v>
      </c>
      <c r="F15" s="15">
        <f t="shared" si="0"/>
        <v>0.09</v>
      </c>
      <c r="I15" s="6">
        <v>9</v>
      </c>
    </row>
    <row r="16" spans="1:9" ht="18" customHeight="1">
      <c r="A16" s="149"/>
      <c r="B16" s="32" t="s">
        <v>77</v>
      </c>
      <c r="C16" s="145"/>
      <c r="D16" s="146"/>
      <c r="E16" s="8">
        <v>9</v>
      </c>
      <c r="F16" s="15">
        <f t="shared" si="0"/>
        <v>0.09</v>
      </c>
      <c r="I16" s="6">
        <v>9</v>
      </c>
    </row>
    <row r="17" spans="1:9" ht="18" customHeight="1">
      <c r="A17" s="149"/>
      <c r="B17" s="32" t="s">
        <v>78</v>
      </c>
      <c r="C17" s="145"/>
      <c r="D17" s="146"/>
      <c r="E17" s="8">
        <v>7</v>
      </c>
      <c r="F17" s="15">
        <f t="shared" si="0"/>
        <v>7.0000000000000007E-2</v>
      </c>
      <c r="I17" s="6">
        <v>7</v>
      </c>
    </row>
    <row r="18" spans="1:9" ht="18" customHeight="1">
      <c r="A18" s="149"/>
      <c r="B18" s="32" t="s">
        <v>106</v>
      </c>
      <c r="C18" s="145"/>
      <c r="D18" s="146"/>
      <c r="E18" s="8">
        <v>6</v>
      </c>
      <c r="F18" s="15">
        <f t="shared" si="0"/>
        <v>0.06</v>
      </c>
      <c r="I18" s="6">
        <v>6</v>
      </c>
    </row>
    <row r="19" spans="1:9" ht="18" customHeight="1">
      <c r="A19" s="149"/>
      <c r="B19" s="32" t="s">
        <v>164</v>
      </c>
      <c r="C19" s="145"/>
      <c r="D19" s="146"/>
      <c r="E19" s="8">
        <v>4</v>
      </c>
      <c r="F19" s="15">
        <f t="shared" si="0"/>
        <v>0.04</v>
      </c>
      <c r="I19" s="6">
        <v>4</v>
      </c>
    </row>
    <row r="20" spans="1:9" ht="18" customHeight="1">
      <c r="A20" s="149"/>
      <c r="B20" s="32" t="s">
        <v>165</v>
      </c>
      <c r="C20" s="145"/>
      <c r="D20" s="146"/>
      <c r="E20" s="8">
        <v>4</v>
      </c>
      <c r="F20" s="15">
        <f t="shared" si="0"/>
        <v>0.04</v>
      </c>
      <c r="I20" s="6">
        <v>4</v>
      </c>
    </row>
    <row r="21" spans="1:9" ht="18" customHeight="1">
      <c r="A21" s="149"/>
      <c r="B21" s="32" t="s">
        <v>174</v>
      </c>
      <c r="C21" s="145"/>
      <c r="D21" s="146"/>
      <c r="E21" s="8">
        <v>3</v>
      </c>
      <c r="F21" s="15">
        <f t="shared" si="0"/>
        <v>0.03</v>
      </c>
      <c r="I21" s="6">
        <v>3</v>
      </c>
    </row>
    <row r="22" spans="1:9" ht="18" customHeight="1">
      <c r="A22" s="149"/>
      <c r="B22" s="32" t="s">
        <v>175</v>
      </c>
      <c r="C22" s="145"/>
      <c r="D22" s="146"/>
      <c r="E22" s="8">
        <v>1</v>
      </c>
      <c r="F22" s="15">
        <f t="shared" si="0"/>
        <v>0.01</v>
      </c>
      <c r="I22" s="6">
        <v>1</v>
      </c>
    </row>
    <row r="23" spans="1:9" ht="18" customHeight="1">
      <c r="A23" s="149"/>
      <c r="B23" s="32" t="s">
        <v>75</v>
      </c>
      <c r="C23" s="145"/>
      <c r="D23" s="146"/>
      <c r="E23" s="8">
        <v>1</v>
      </c>
      <c r="F23" s="15">
        <f t="shared" si="0"/>
        <v>0.01</v>
      </c>
      <c r="I23" s="6">
        <v>1</v>
      </c>
    </row>
    <row r="24" spans="1:9" ht="18" customHeight="1">
      <c r="A24" s="149"/>
      <c r="B24" s="32" t="s">
        <v>79</v>
      </c>
      <c r="C24" s="145"/>
      <c r="D24" s="146"/>
      <c r="E24" s="8">
        <v>1</v>
      </c>
      <c r="F24" s="15">
        <f t="shared" si="0"/>
        <v>0.01</v>
      </c>
      <c r="I24" s="6">
        <v>1</v>
      </c>
    </row>
    <row r="25" spans="1:9" ht="18" customHeight="1">
      <c r="A25" s="149"/>
      <c r="B25" s="150" t="s">
        <v>765</v>
      </c>
      <c r="C25" s="145"/>
      <c r="D25" s="146"/>
      <c r="E25" s="8">
        <v>13</v>
      </c>
      <c r="F25" s="15">
        <f t="shared" si="0"/>
        <v>0.13</v>
      </c>
      <c r="I25" s="6">
        <v>13</v>
      </c>
    </row>
    <row r="26" spans="1:9" ht="18" customHeight="1">
      <c r="A26" s="149"/>
      <c r="B26" s="150" t="s">
        <v>742</v>
      </c>
      <c r="C26" s="145"/>
      <c r="D26" s="146"/>
      <c r="E26" s="8">
        <v>100</v>
      </c>
      <c r="F26" s="17"/>
      <c r="I26" s="4"/>
    </row>
    <row r="27" spans="1:9" ht="18" customHeight="1">
      <c r="A27" s="149"/>
      <c r="B27" s="7"/>
      <c r="C27" s="7"/>
      <c r="D27" s="7"/>
      <c r="E27" s="7"/>
      <c r="F27" s="7"/>
      <c r="I27" s="7"/>
    </row>
    <row r="28" spans="1:9" ht="18" customHeight="1">
      <c r="A28" s="149"/>
      <c r="B28" s="7"/>
      <c r="C28" s="7"/>
      <c r="D28" s="7"/>
      <c r="E28" s="7"/>
      <c r="F28" s="7"/>
      <c r="I28" s="7"/>
    </row>
    <row r="29" spans="1:9" ht="20" customHeight="1">
      <c r="A29" s="57" t="s">
        <v>743</v>
      </c>
      <c r="C29" s="7"/>
      <c r="D29" s="7"/>
      <c r="E29" s="7"/>
      <c r="F29" s="7"/>
      <c r="I29" s="7"/>
    </row>
    <row r="30" spans="1:9" ht="18" customHeight="1">
      <c r="A30" s="149"/>
      <c r="B30" s="13" t="s">
        <v>730</v>
      </c>
      <c r="C30" s="18">
        <v>26677302</v>
      </c>
      <c r="D30" s="7"/>
      <c r="E30" s="7"/>
      <c r="F30" s="7"/>
      <c r="I30" s="7"/>
    </row>
    <row r="31" spans="1:9" ht="18" customHeight="1">
      <c r="A31" s="149"/>
      <c r="B31" s="13" t="s">
        <v>731</v>
      </c>
      <c r="C31" s="8"/>
      <c r="D31" s="7"/>
      <c r="E31" s="7"/>
      <c r="F31" s="7"/>
      <c r="I31" s="7"/>
    </row>
    <row r="32" spans="1:9" ht="18" customHeight="1">
      <c r="A32" s="149"/>
      <c r="B32" s="13" t="s">
        <v>732</v>
      </c>
      <c r="C32" s="18">
        <v>14408367</v>
      </c>
      <c r="D32" s="7"/>
      <c r="E32" s="7"/>
      <c r="F32" s="7"/>
      <c r="I32" s="7"/>
    </row>
    <row r="33" spans="1:9" ht="18" customHeight="1">
      <c r="A33" s="149"/>
      <c r="B33" s="13" t="s">
        <v>733</v>
      </c>
      <c r="C33" s="16">
        <v>0.52080000000000004</v>
      </c>
      <c r="D33" s="7"/>
      <c r="E33" s="7"/>
      <c r="F33" s="7"/>
      <c r="I33" s="7"/>
    </row>
    <row r="34" spans="1:9" ht="18" customHeight="1">
      <c r="A34" s="149"/>
      <c r="B34" s="13" t="s">
        <v>734</v>
      </c>
      <c r="C34" s="18">
        <v>13958535</v>
      </c>
      <c r="D34" s="7"/>
      <c r="E34" s="7"/>
      <c r="F34" s="7"/>
      <c r="I34" s="7"/>
    </row>
    <row r="35" spans="1:9" ht="18" customHeight="1">
      <c r="A35" s="149"/>
      <c r="B35" s="13" t="s">
        <v>764</v>
      </c>
      <c r="C35" s="15">
        <v>0.97070000000000001</v>
      </c>
      <c r="D35" s="7"/>
      <c r="E35" s="7"/>
      <c r="F35" s="7"/>
      <c r="I35" s="7"/>
    </row>
    <row r="36" spans="1:9" ht="18" customHeight="1">
      <c r="A36" s="149"/>
      <c r="B36" s="7"/>
      <c r="C36" s="7"/>
      <c r="D36" s="7"/>
      <c r="E36" s="7"/>
      <c r="F36" s="7"/>
      <c r="I36" s="7"/>
    </row>
    <row r="37" spans="1:9" ht="18" customHeight="1">
      <c r="A37" s="149"/>
      <c r="B37" s="138" t="s">
        <v>751</v>
      </c>
      <c r="C37" s="138" t="s">
        <v>739</v>
      </c>
      <c r="D37" s="138" t="s">
        <v>757</v>
      </c>
      <c r="E37" s="7"/>
      <c r="F37" s="7"/>
      <c r="I37" s="144" t="s">
        <v>757</v>
      </c>
    </row>
    <row r="38" spans="1:9" ht="18" customHeight="1">
      <c r="A38" s="149"/>
      <c r="B38" s="13" t="s">
        <v>382</v>
      </c>
      <c r="C38" s="8">
        <v>37</v>
      </c>
      <c r="D38" s="15">
        <f>I38/100</f>
        <v>0.37</v>
      </c>
      <c r="E38" s="7"/>
      <c r="F38" s="7"/>
      <c r="I38" s="6">
        <v>37</v>
      </c>
    </row>
    <row r="39" spans="1:9" ht="18" customHeight="1">
      <c r="A39" s="149"/>
      <c r="B39" s="13" t="s">
        <v>385</v>
      </c>
      <c r="C39" s="8">
        <v>36</v>
      </c>
      <c r="D39" s="15">
        <f t="shared" ref="D39:D45" si="1">I39/100</f>
        <v>0.36</v>
      </c>
      <c r="E39" s="7"/>
      <c r="F39" s="7"/>
      <c r="I39" s="6">
        <v>36</v>
      </c>
    </row>
    <row r="40" spans="1:9" ht="18" customHeight="1">
      <c r="A40" s="149"/>
      <c r="B40" s="13" t="s">
        <v>267</v>
      </c>
      <c r="C40" s="8">
        <v>9</v>
      </c>
      <c r="D40" s="15">
        <f t="shared" si="1"/>
        <v>0.09</v>
      </c>
      <c r="E40" s="7"/>
      <c r="F40" s="7"/>
      <c r="I40" s="6">
        <v>9</v>
      </c>
    </row>
    <row r="41" spans="1:9" ht="18" customHeight="1">
      <c r="A41" s="149"/>
      <c r="B41" s="13" t="s">
        <v>381</v>
      </c>
      <c r="C41" s="8">
        <v>4</v>
      </c>
      <c r="D41" s="15">
        <f t="shared" si="1"/>
        <v>0.04</v>
      </c>
      <c r="E41" s="7"/>
      <c r="F41" s="7"/>
      <c r="I41" s="6">
        <v>4</v>
      </c>
    </row>
    <row r="42" spans="1:9" ht="18" customHeight="1">
      <c r="A42" s="149"/>
      <c r="B42" s="13" t="s">
        <v>268</v>
      </c>
      <c r="C42" s="8">
        <v>2</v>
      </c>
      <c r="D42" s="15">
        <f t="shared" si="1"/>
        <v>0.02</v>
      </c>
      <c r="E42" s="7"/>
      <c r="F42" s="7"/>
      <c r="I42" s="6">
        <v>2</v>
      </c>
    </row>
    <row r="43" spans="1:9" ht="18" customHeight="1">
      <c r="A43" s="149"/>
      <c r="B43" s="13" t="s">
        <v>460</v>
      </c>
      <c r="C43" s="8">
        <v>2</v>
      </c>
      <c r="D43" s="15">
        <f t="shared" si="1"/>
        <v>0.02</v>
      </c>
      <c r="E43" s="7"/>
      <c r="F43" s="7"/>
      <c r="I43" s="6">
        <v>2</v>
      </c>
    </row>
    <row r="44" spans="1:9" ht="18" customHeight="1">
      <c r="A44" s="149"/>
      <c r="B44" s="13" t="s">
        <v>387</v>
      </c>
      <c r="C44" s="8">
        <v>1</v>
      </c>
      <c r="D44" s="15">
        <f t="shared" si="1"/>
        <v>0.01</v>
      </c>
      <c r="E44" s="7"/>
      <c r="F44" s="7"/>
      <c r="I44" s="6">
        <v>1</v>
      </c>
    </row>
    <row r="45" spans="1:9" ht="18" customHeight="1">
      <c r="A45" s="149"/>
      <c r="B45" s="13" t="s">
        <v>765</v>
      </c>
      <c r="C45" s="8">
        <v>9</v>
      </c>
      <c r="D45" s="15">
        <f t="shared" si="1"/>
        <v>0.09</v>
      </c>
      <c r="E45" s="7"/>
      <c r="F45" s="7"/>
      <c r="I45" s="6">
        <v>9</v>
      </c>
    </row>
    <row r="46" spans="1:9" ht="18" customHeight="1">
      <c r="A46" s="149"/>
      <c r="B46" s="13" t="s">
        <v>742</v>
      </c>
      <c r="C46" s="8">
        <v>100</v>
      </c>
      <c r="D46" s="17"/>
      <c r="E46" s="7"/>
      <c r="F46" s="7"/>
      <c r="I46" s="5"/>
    </row>
    <row r="47" spans="1:9" ht="18" customHeight="1">
      <c r="A47" s="149"/>
      <c r="B47" s="7"/>
      <c r="C47" s="7"/>
      <c r="D47" s="7"/>
      <c r="E47" s="7"/>
      <c r="F47" s="7"/>
      <c r="I47" s="7"/>
    </row>
    <row r="48" spans="1:9" ht="18" customHeight="1">
      <c r="A48" s="149"/>
      <c r="B48" s="7"/>
      <c r="C48" s="7"/>
      <c r="D48" s="7"/>
      <c r="E48" s="7"/>
      <c r="F48" s="7"/>
      <c r="I48" s="7"/>
    </row>
    <row r="49" spans="1:9" ht="20" customHeight="1">
      <c r="A49" s="57" t="s">
        <v>747</v>
      </c>
      <c r="C49" s="7"/>
      <c r="D49" s="7"/>
      <c r="E49" s="7"/>
      <c r="F49" s="7"/>
      <c r="I49" s="7"/>
    </row>
    <row r="50" spans="1:9" ht="18" customHeight="1">
      <c r="A50" s="149"/>
      <c r="B50" s="13" t="s">
        <v>730</v>
      </c>
      <c r="C50" s="18">
        <v>28409054</v>
      </c>
      <c r="D50" s="7"/>
      <c r="E50" s="7"/>
      <c r="F50" s="7"/>
      <c r="I50" s="7"/>
    </row>
    <row r="51" spans="1:9" ht="18" customHeight="1">
      <c r="A51" s="149"/>
      <c r="B51" s="13" t="s">
        <v>731</v>
      </c>
      <c r="C51" s="8"/>
      <c r="D51" s="7"/>
      <c r="E51" s="7"/>
      <c r="F51" s="7"/>
      <c r="I51" s="7"/>
    </row>
    <row r="52" spans="1:9" ht="18" customHeight="1">
      <c r="A52" s="149"/>
      <c r="B52" s="13" t="s">
        <v>732</v>
      </c>
      <c r="C52" s="18">
        <v>13614101</v>
      </c>
      <c r="D52" s="7"/>
      <c r="E52" s="7"/>
      <c r="F52" s="7"/>
      <c r="I52" s="7"/>
    </row>
    <row r="53" spans="1:9" ht="18" customHeight="1">
      <c r="A53" s="149"/>
      <c r="B53" s="13" t="s">
        <v>744</v>
      </c>
      <c r="C53" s="16">
        <v>0.47920000000000001</v>
      </c>
      <c r="D53" s="7"/>
      <c r="E53" s="7"/>
      <c r="F53" s="7"/>
      <c r="I53" s="7"/>
    </row>
    <row r="54" spans="1:9" ht="18" customHeight="1">
      <c r="A54" s="149"/>
      <c r="B54" s="13" t="s">
        <v>734</v>
      </c>
      <c r="C54" s="18">
        <v>13317952</v>
      </c>
      <c r="D54" s="7"/>
      <c r="E54" s="7"/>
      <c r="F54" s="7"/>
      <c r="I54" s="7"/>
    </row>
    <row r="55" spans="1:9" ht="18" customHeight="1">
      <c r="A55" s="149"/>
      <c r="B55" s="13" t="s">
        <v>764</v>
      </c>
      <c r="C55" s="16">
        <v>0.97819999999999996</v>
      </c>
      <c r="D55" s="7"/>
      <c r="E55" s="7"/>
      <c r="F55" s="7"/>
      <c r="I55" s="7"/>
    </row>
    <row r="56" spans="1:9" ht="18" customHeight="1">
      <c r="A56" s="149"/>
      <c r="B56" s="7"/>
      <c r="C56" s="7"/>
      <c r="D56" s="7"/>
      <c r="E56" s="7"/>
      <c r="F56" s="7"/>
      <c r="I56" s="7"/>
    </row>
    <row r="57" spans="1:9" ht="18" customHeight="1">
      <c r="A57" s="149"/>
      <c r="B57" s="138" t="s">
        <v>751</v>
      </c>
      <c r="C57" s="138" t="s">
        <v>739</v>
      </c>
      <c r="D57" s="138" t="s">
        <v>757</v>
      </c>
      <c r="E57" s="7"/>
      <c r="F57" s="7"/>
      <c r="I57" s="144" t="s">
        <v>757</v>
      </c>
    </row>
    <row r="58" spans="1:9" ht="18" customHeight="1">
      <c r="A58" s="149"/>
      <c r="B58" s="13" t="s">
        <v>471</v>
      </c>
      <c r="C58" s="8">
        <v>51</v>
      </c>
      <c r="D58" s="15">
        <f t="shared" ref="D58:D63" si="2">I58/100</f>
        <v>0.51</v>
      </c>
      <c r="E58" s="7"/>
      <c r="F58" s="7"/>
      <c r="I58" s="6">
        <v>51</v>
      </c>
    </row>
    <row r="59" spans="1:9" ht="18" customHeight="1">
      <c r="A59" s="149"/>
      <c r="B59" s="13" t="s">
        <v>382</v>
      </c>
      <c r="C59" s="8">
        <v>28</v>
      </c>
      <c r="D59" s="15">
        <f t="shared" si="2"/>
        <v>0.28000000000000003</v>
      </c>
      <c r="E59" s="7"/>
      <c r="F59" s="7"/>
      <c r="I59" s="6">
        <v>28</v>
      </c>
    </row>
    <row r="60" spans="1:9" ht="18" customHeight="1">
      <c r="A60" s="149"/>
      <c r="B60" s="13" t="s">
        <v>141</v>
      </c>
      <c r="C60" s="8">
        <v>8</v>
      </c>
      <c r="D60" s="15">
        <f t="shared" si="2"/>
        <v>0.08</v>
      </c>
      <c r="E60" s="7"/>
      <c r="F60" s="7"/>
      <c r="I60" s="6">
        <v>8</v>
      </c>
    </row>
    <row r="61" spans="1:9" ht="18" customHeight="1">
      <c r="A61" s="149"/>
      <c r="B61" s="13" t="s">
        <v>472</v>
      </c>
      <c r="C61" s="8">
        <v>5</v>
      </c>
      <c r="D61" s="15">
        <f t="shared" si="2"/>
        <v>0.05</v>
      </c>
      <c r="E61" s="7"/>
      <c r="F61" s="7"/>
      <c r="I61" s="6">
        <v>5</v>
      </c>
    </row>
    <row r="62" spans="1:9" ht="18" customHeight="1">
      <c r="A62" s="149"/>
      <c r="B62" s="13" t="s">
        <v>385</v>
      </c>
      <c r="C62" s="8">
        <v>3</v>
      </c>
      <c r="D62" s="15">
        <f t="shared" si="2"/>
        <v>0.03</v>
      </c>
      <c r="E62" s="7"/>
      <c r="F62" s="7"/>
      <c r="I62" s="6">
        <v>3</v>
      </c>
    </row>
    <row r="63" spans="1:9" ht="18" customHeight="1">
      <c r="A63" s="149"/>
      <c r="B63" s="13" t="s">
        <v>765</v>
      </c>
      <c r="C63" s="8">
        <v>5</v>
      </c>
      <c r="D63" s="15">
        <f t="shared" si="2"/>
        <v>0.05</v>
      </c>
      <c r="E63" s="7"/>
      <c r="F63" s="7"/>
      <c r="I63" s="6">
        <v>5</v>
      </c>
    </row>
    <row r="64" spans="1:9" ht="18" customHeight="1">
      <c r="A64" s="149"/>
      <c r="B64" s="13" t="s">
        <v>742</v>
      </c>
      <c r="C64" s="8">
        <v>100</v>
      </c>
      <c r="D64" s="17"/>
      <c r="E64" s="7"/>
      <c r="F64" s="7"/>
      <c r="I64" s="5"/>
    </row>
    <row r="65" spans="1:9" ht="18" customHeight="1">
      <c r="A65" s="149"/>
      <c r="B65" s="7"/>
      <c r="C65" s="7"/>
      <c r="D65" s="7"/>
      <c r="E65" s="7"/>
      <c r="F65" s="7"/>
      <c r="I65" s="7"/>
    </row>
    <row r="66" spans="1:9" ht="18" customHeight="1">
      <c r="A66" s="149"/>
      <c r="B66" s="7"/>
      <c r="C66" s="7"/>
      <c r="D66" s="7"/>
      <c r="E66" s="7"/>
      <c r="F66" s="7"/>
      <c r="I66" s="7"/>
    </row>
    <row r="67" spans="1:9" ht="20" customHeight="1">
      <c r="A67" s="57" t="s">
        <v>748</v>
      </c>
      <c r="C67" s="7"/>
      <c r="D67" s="7"/>
      <c r="E67" s="7"/>
      <c r="F67" s="7"/>
      <c r="I67" s="7"/>
    </row>
    <row r="68" spans="1:9" ht="18" customHeight="1">
      <c r="A68" s="149"/>
      <c r="B68" s="13" t="s">
        <v>730</v>
      </c>
      <c r="C68" s="18">
        <v>29364445</v>
      </c>
      <c r="D68" s="7"/>
      <c r="E68" s="7"/>
      <c r="F68" s="7"/>
      <c r="I68" s="7"/>
    </row>
    <row r="69" spans="1:9" ht="18" customHeight="1">
      <c r="A69" s="149"/>
      <c r="B69" s="13" t="s">
        <v>731</v>
      </c>
      <c r="C69" s="18">
        <v>13590426</v>
      </c>
      <c r="D69" s="7"/>
      <c r="E69" s="7"/>
      <c r="F69" s="7"/>
      <c r="I69" s="7"/>
    </row>
    <row r="70" spans="1:9" ht="18" customHeight="1">
      <c r="A70" s="149"/>
      <c r="B70" s="13" t="s">
        <v>749</v>
      </c>
      <c r="C70" s="16">
        <v>0.4627</v>
      </c>
      <c r="D70" s="7"/>
      <c r="E70" s="7"/>
      <c r="F70" s="7"/>
      <c r="I70" s="7"/>
    </row>
    <row r="71" spans="1:9" ht="18" customHeight="1">
      <c r="A71" s="149"/>
      <c r="B71" s="13" t="s">
        <v>750</v>
      </c>
      <c r="C71" s="18">
        <f>13072323+479179</f>
        <v>13551502</v>
      </c>
      <c r="D71" s="7"/>
      <c r="E71" s="7"/>
      <c r="F71" s="7"/>
      <c r="I71" s="7"/>
    </row>
    <row r="72" spans="1:9" ht="18" customHeight="1">
      <c r="A72" s="149"/>
      <c r="B72" s="13" t="s">
        <v>734</v>
      </c>
      <c r="C72" s="18">
        <v>13072323</v>
      </c>
      <c r="D72" s="7"/>
      <c r="E72" s="7"/>
      <c r="F72" s="7"/>
      <c r="I72" s="7"/>
    </row>
    <row r="73" spans="1:9" ht="18" customHeight="1">
      <c r="A73" s="149"/>
      <c r="B73" s="13" t="s">
        <v>764</v>
      </c>
      <c r="C73" s="16">
        <v>0.96460000000000001</v>
      </c>
      <c r="D73" s="7"/>
      <c r="E73" s="7"/>
      <c r="F73" s="7"/>
      <c r="I73" s="7"/>
    </row>
    <row r="74" spans="1:9" ht="18" customHeight="1">
      <c r="A74" s="149"/>
      <c r="B74" s="7"/>
      <c r="C74" s="7"/>
      <c r="D74" s="7"/>
      <c r="E74" s="7"/>
      <c r="F74" s="7"/>
      <c r="I74" s="7"/>
    </row>
    <row r="75" spans="1:9" ht="18" customHeight="1">
      <c r="A75" s="149"/>
      <c r="B75" s="138" t="s">
        <v>751</v>
      </c>
      <c r="C75" s="138" t="s">
        <v>739</v>
      </c>
      <c r="D75" s="138" t="s">
        <v>757</v>
      </c>
      <c r="E75" s="7"/>
      <c r="F75" s="7"/>
      <c r="I75" s="144" t="s">
        <v>757</v>
      </c>
    </row>
    <row r="76" spans="1:9" ht="18" customHeight="1">
      <c r="A76" s="149"/>
      <c r="B76" s="13" t="s">
        <v>286</v>
      </c>
      <c r="C76" s="8">
        <v>75</v>
      </c>
      <c r="D76" s="15">
        <f t="shared" ref="D76:D81" si="3">I76/100</f>
        <v>0.75</v>
      </c>
      <c r="E76" s="7"/>
      <c r="F76" s="7"/>
      <c r="I76" s="6">
        <v>75</v>
      </c>
    </row>
    <row r="77" spans="1:9" ht="18" customHeight="1">
      <c r="A77" s="149"/>
      <c r="B77" s="13" t="s">
        <v>766</v>
      </c>
      <c r="C77" s="8">
        <v>15</v>
      </c>
      <c r="D77" s="15">
        <f t="shared" si="3"/>
        <v>0.15</v>
      </c>
      <c r="E77" s="7"/>
      <c r="F77" s="7"/>
      <c r="I77" s="6">
        <v>15</v>
      </c>
    </row>
    <row r="78" spans="1:9" ht="18" customHeight="1">
      <c r="A78" s="149"/>
      <c r="B78" s="13" t="s">
        <v>385</v>
      </c>
      <c r="C78" s="8">
        <v>4</v>
      </c>
      <c r="D78" s="15">
        <f t="shared" si="3"/>
        <v>0.04</v>
      </c>
      <c r="E78" s="7"/>
      <c r="F78" s="7"/>
      <c r="I78" s="6">
        <v>4</v>
      </c>
    </row>
    <row r="79" spans="1:9" ht="18" customHeight="1">
      <c r="A79" s="149"/>
      <c r="B79" s="13" t="s">
        <v>406</v>
      </c>
      <c r="C79" s="8">
        <v>2</v>
      </c>
      <c r="D79" s="15">
        <f t="shared" si="3"/>
        <v>0.02</v>
      </c>
      <c r="E79" s="7"/>
      <c r="F79" s="7"/>
      <c r="I79" s="6">
        <v>2</v>
      </c>
    </row>
    <row r="80" spans="1:9" ht="18" customHeight="1">
      <c r="A80" s="149"/>
      <c r="B80" s="13" t="s">
        <v>475</v>
      </c>
      <c r="C80" s="8">
        <v>2</v>
      </c>
      <c r="D80" s="15">
        <f t="shared" si="3"/>
        <v>0.02</v>
      </c>
      <c r="E80" s="7"/>
      <c r="F80" s="7"/>
      <c r="I80" s="6">
        <v>2</v>
      </c>
    </row>
    <row r="81" spans="1:9" ht="18" customHeight="1">
      <c r="A81" s="149"/>
      <c r="B81" s="13" t="s">
        <v>765</v>
      </c>
      <c r="C81" s="8">
        <v>2</v>
      </c>
      <c r="D81" s="15">
        <f t="shared" si="3"/>
        <v>0.02</v>
      </c>
      <c r="E81" s="7"/>
      <c r="F81" s="7"/>
      <c r="I81" s="6">
        <v>2</v>
      </c>
    </row>
    <row r="82" spans="1:9" ht="18" customHeight="1">
      <c r="A82" s="149"/>
      <c r="B82" s="13" t="s">
        <v>742</v>
      </c>
      <c r="C82" s="8">
        <v>100</v>
      </c>
      <c r="D82" s="17"/>
      <c r="E82" s="7"/>
      <c r="F82" s="7"/>
      <c r="I82" s="5"/>
    </row>
    <row r="83" spans="1:9" ht="18" customHeight="1">
      <c r="A83" s="149"/>
      <c r="B83" s="34" t="s">
        <v>767</v>
      </c>
      <c r="C83" s="34"/>
      <c r="D83" s="34"/>
      <c r="E83" s="34"/>
      <c r="F83" s="7"/>
    </row>
    <row r="84" spans="1:9" ht="18" customHeight="1">
      <c r="A84" s="149"/>
      <c r="B84" s="7"/>
      <c r="C84" s="7"/>
      <c r="D84" s="7"/>
      <c r="E84" s="7"/>
      <c r="F84" s="7"/>
      <c r="I84" s="7"/>
    </row>
    <row r="85" spans="1:9" ht="20" customHeight="1">
      <c r="A85" s="57" t="s">
        <v>752</v>
      </c>
      <c r="C85" s="7"/>
      <c r="D85" s="7"/>
      <c r="E85" s="7"/>
      <c r="F85" s="7"/>
      <c r="I85" s="7"/>
    </row>
    <row r="86" spans="1:9" ht="18" customHeight="1">
      <c r="A86" s="149"/>
      <c r="B86" s="13" t="s">
        <v>730</v>
      </c>
      <c r="C86" s="18">
        <v>30229031</v>
      </c>
      <c r="D86" s="7"/>
      <c r="E86" s="7"/>
      <c r="F86" s="7"/>
      <c r="I86" s="7"/>
    </row>
    <row r="87" spans="1:9" ht="18" customHeight="1">
      <c r="A87" s="149"/>
      <c r="B87" s="13" t="s">
        <v>731</v>
      </c>
      <c r="C87" s="18">
        <v>12262311</v>
      </c>
      <c r="D87" s="7"/>
      <c r="E87" s="7"/>
      <c r="F87" s="7"/>
      <c r="I87" s="7"/>
    </row>
    <row r="88" spans="1:9" ht="18" customHeight="1">
      <c r="A88" s="149"/>
      <c r="B88" s="13" t="s">
        <v>744</v>
      </c>
      <c r="C88" s="16">
        <v>0.40560000000000002</v>
      </c>
      <c r="D88" s="7"/>
      <c r="E88" s="7"/>
      <c r="F88" s="7"/>
      <c r="I88" s="7"/>
    </row>
    <row r="89" spans="1:9" ht="18" customHeight="1">
      <c r="A89" s="149"/>
      <c r="B89" s="13" t="s">
        <v>750</v>
      </c>
      <c r="C89" s="18">
        <v>12239019</v>
      </c>
      <c r="D89" s="7"/>
      <c r="E89" s="7"/>
      <c r="F89" s="7"/>
      <c r="I89" s="7"/>
    </row>
    <row r="90" spans="1:9" ht="18" customHeight="1">
      <c r="A90" s="149"/>
      <c r="B90" s="13" t="s">
        <v>734</v>
      </c>
      <c r="C90" s="18">
        <v>11812965</v>
      </c>
      <c r="D90" s="7"/>
      <c r="E90" s="7"/>
      <c r="F90" s="7"/>
      <c r="I90" s="7"/>
    </row>
    <row r="91" spans="1:9" ht="18" customHeight="1">
      <c r="A91" s="149"/>
      <c r="B91" s="13" t="s">
        <v>764</v>
      </c>
      <c r="C91" s="16">
        <v>0.96519999999999995</v>
      </c>
      <c r="D91" s="7"/>
      <c r="E91" s="7"/>
      <c r="F91" s="7"/>
      <c r="I91" s="7"/>
    </row>
    <row r="92" spans="1:9" ht="18" customHeight="1">
      <c r="A92" s="149"/>
      <c r="B92" s="7"/>
      <c r="C92" s="7"/>
      <c r="D92" s="7"/>
      <c r="E92" s="7"/>
      <c r="F92" s="7"/>
      <c r="I92" s="7"/>
    </row>
    <row r="93" spans="1:9" ht="18" customHeight="1">
      <c r="A93" s="149"/>
      <c r="B93" s="138" t="s">
        <v>751</v>
      </c>
      <c r="C93" s="138" t="s">
        <v>739</v>
      </c>
      <c r="D93" s="138" t="s">
        <v>757</v>
      </c>
      <c r="E93" s="7"/>
      <c r="F93" s="7"/>
      <c r="I93" s="144" t="s">
        <v>757</v>
      </c>
    </row>
    <row r="94" spans="1:9" ht="18" customHeight="1">
      <c r="A94" s="149"/>
      <c r="B94" s="13" t="s">
        <v>474</v>
      </c>
      <c r="C94" s="8">
        <v>49</v>
      </c>
      <c r="D94" s="15">
        <f t="shared" ref="D94:D99" si="4">I94/100</f>
        <v>0.49</v>
      </c>
      <c r="E94" s="7"/>
      <c r="F94" s="7"/>
      <c r="I94" s="6">
        <v>49</v>
      </c>
    </row>
    <row r="95" spans="1:9" ht="18" customHeight="1">
      <c r="A95" s="149"/>
      <c r="B95" s="13" t="s">
        <v>287</v>
      </c>
      <c r="C95" s="8">
        <v>34</v>
      </c>
      <c r="D95" s="15">
        <f t="shared" si="4"/>
        <v>0.34</v>
      </c>
      <c r="E95" s="7"/>
      <c r="F95" s="7"/>
      <c r="I95" s="6">
        <v>34</v>
      </c>
    </row>
    <row r="96" spans="1:9" ht="18" customHeight="1">
      <c r="A96" s="149"/>
      <c r="B96" s="13" t="s">
        <v>475</v>
      </c>
      <c r="C96" s="8">
        <v>7</v>
      </c>
      <c r="D96" s="15">
        <f t="shared" si="4"/>
        <v>7.0000000000000007E-2</v>
      </c>
      <c r="E96" s="7"/>
      <c r="F96" s="7"/>
      <c r="I96" s="6">
        <v>7</v>
      </c>
    </row>
    <row r="97" spans="1:9" ht="18" customHeight="1">
      <c r="A97" s="149"/>
      <c r="B97" s="13" t="s">
        <v>406</v>
      </c>
      <c r="C97" s="8">
        <v>3</v>
      </c>
      <c r="D97" s="15">
        <f t="shared" si="4"/>
        <v>0.03</v>
      </c>
      <c r="E97" s="7"/>
      <c r="F97" s="7"/>
      <c r="I97" s="6">
        <v>3</v>
      </c>
    </row>
    <row r="98" spans="1:9" ht="18" customHeight="1">
      <c r="A98" s="149"/>
      <c r="B98" s="13" t="s">
        <v>385</v>
      </c>
      <c r="C98" s="8">
        <v>2</v>
      </c>
      <c r="D98" s="15">
        <f t="shared" si="4"/>
        <v>0.02</v>
      </c>
      <c r="E98" s="7"/>
      <c r="F98" s="7"/>
      <c r="I98" s="6">
        <v>2</v>
      </c>
    </row>
    <row r="99" spans="1:9" ht="18" customHeight="1">
      <c r="A99" s="149"/>
      <c r="B99" s="13" t="s">
        <v>765</v>
      </c>
      <c r="C99" s="8">
        <v>5</v>
      </c>
      <c r="D99" s="15">
        <f t="shared" si="4"/>
        <v>0.05</v>
      </c>
      <c r="E99" s="7"/>
      <c r="F99" s="7"/>
      <c r="I99" s="6">
        <v>5</v>
      </c>
    </row>
    <row r="100" spans="1:9" ht="18" customHeight="1">
      <c r="A100" s="149"/>
      <c r="B100" s="13" t="s">
        <v>742</v>
      </c>
      <c r="C100" s="8">
        <v>100</v>
      </c>
      <c r="D100" s="17"/>
      <c r="E100" s="7"/>
      <c r="F100" s="7"/>
      <c r="I100" s="5"/>
    </row>
    <row r="101" spans="1:9" ht="18" customHeight="1">
      <c r="A101" s="149"/>
      <c r="B101" s="7"/>
      <c r="C101" s="7"/>
      <c r="D101" s="7"/>
      <c r="E101" s="7"/>
      <c r="F101" s="7"/>
      <c r="I101" s="7"/>
    </row>
    <row r="102" spans="1:9" ht="18" customHeight="1">
      <c r="A102" s="149"/>
      <c r="B102" s="7"/>
      <c r="C102" s="7"/>
      <c r="D102" s="7"/>
      <c r="E102" s="7"/>
      <c r="F102" s="7"/>
      <c r="I102" s="7"/>
    </row>
    <row r="103" spans="1:9" ht="20" customHeight="1">
      <c r="A103" s="57" t="s">
        <v>756</v>
      </c>
      <c r="C103" s="7"/>
      <c r="D103" s="7"/>
      <c r="E103" s="7"/>
      <c r="F103" s="7"/>
      <c r="I103" s="7"/>
    </row>
    <row r="104" spans="1:9" ht="18" customHeight="1">
      <c r="A104" s="149"/>
      <c r="B104" s="13" t="s">
        <v>730</v>
      </c>
      <c r="C104" s="18">
        <v>30615471</v>
      </c>
      <c r="D104" s="7"/>
      <c r="E104" s="7"/>
      <c r="F104" s="7"/>
      <c r="I104" s="7"/>
    </row>
    <row r="105" spans="1:9" ht="18" customHeight="1">
      <c r="A105" s="149"/>
      <c r="B105" s="13" t="s">
        <v>731</v>
      </c>
      <c r="C105" s="18">
        <v>16494503</v>
      </c>
      <c r="D105" s="7"/>
      <c r="E105" s="7"/>
      <c r="F105" s="7"/>
      <c r="I105" s="7"/>
    </row>
    <row r="106" spans="1:9" ht="18" customHeight="1">
      <c r="A106" s="149"/>
      <c r="B106" s="13" t="s">
        <v>744</v>
      </c>
      <c r="C106" s="16">
        <v>0.53879999999999995</v>
      </c>
      <c r="D106" s="7"/>
      <c r="E106" s="7"/>
      <c r="F106" s="7"/>
      <c r="I106" s="7"/>
    </row>
    <row r="107" spans="1:9" ht="18" customHeight="1">
      <c r="A107" s="149"/>
      <c r="B107" s="13" t="s">
        <v>750</v>
      </c>
      <c r="C107" s="18">
        <v>16475672</v>
      </c>
      <c r="D107" s="7"/>
      <c r="E107" s="7"/>
      <c r="F107" s="7"/>
      <c r="I107" s="7"/>
    </row>
    <row r="108" spans="1:9" ht="18" customHeight="1">
      <c r="A108" s="149"/>
      <c r="B108" s="13" t="s">
        <v>734</v>
      </c>
      <c r="C108" s="18">
        <v>16190804</v>
      </c>
      <c r="D108" s="7"/>
      <c r="E108" s="7"/>
      <c r="F108" s="7"/>
      <c r="I108" s="7"/>
    </row>
    <row r="109" spans="1:9" ht="18" customHeight="1">
      <c r="A109" s="149"/>
      <c r="B109" s="13" t="s">
        <v>764</v>
      </c>
      <c r="C109" s="16">
        <v>0.98270000000000002</v>
      </c>
      <c r="D109" s="7"/>
      <c r="E109" s="7"/>
      <c r="F109" s="7"/>
      <c r="I109" s="7"/>
    </row>
    <row r="110" spans="1:9" ht="18" customHeight="1">
      <c r="A110" s="149"/>
      <c r="B110" s="7"/>
      <c r="C110" s="7"/>
      <c r="D110" s="7"/>
      <c r="E110" s="7"/>
      <c r="F110" s="7"/>
      <c r="I110" s="7"/>
    </row>
    <row r="111" spans="1:9" ht="18" customHeight="1">
      <c r="A111" s="149"/>
      <c r="B111" s="138" t="s">
        <v>751</v>
      </c>
      <c r="C111" s="138" t="s">
        <v>739</v>
      </c>
      <c r="D111" s="138" t="s">
        <v>757</v>
      </c>
      <c r="E111" s="7"/>
      <c r="F111" s="7"/>
      <c r="I111" s="144" t="s">
        <v>757</v>
      </c>
    </row>
    <row r="112" spans="1:9" ht="18" customHeight="1">
      <c r="A112" s="149"/>
      <c r="B112" s="13" t="s">
        <v>287</v>
      </c>
      <c r="C112" s="8">
        <v>60</v>
      </c>
      <c r="D112" s="15">
        <f t="shared" ref="D112:D114" si="5">I112/100</f>
        <v>0.6</v>
      </c>
      <c r="E112" s="7"/>
      <c r="F112" s="7"/>
      <c r="I112" s="6">
        <v>60</v>
      </c>
    </row>
    <row r="113" spans="1:9" ht="18" customHeight="1">
      <c r="A113" s="149"/>
      <c r="B113" s="13" t="s">
        <v>474</v>
      </c>
      <c r="C113" s="8">
        <v>39</v>
      </c>
      <c r="D113" s="15">
        <f t="shared" si="5"/>
        <v>0.39</v>
      </c>
      <c r="E113" s="7"/>
      <c r="F113" s="7"/>
      <c r="I113" s="6">
        <v>39</v>
      </c>
    </row>
    <row r="114" spans="1:9" ht="18" customHeight="1">
      <c r="A114" s="149"/>
      <c r="B114" s="13" t="s">
        <v>765</v>
      </c>
      <c r="C114" s="8">
        <v>1</v>
      </c>
      <c r="D114" s="15">
        <f t="shared" si="5"/>
        <v>0.01</v>
      </c>
      <c r="E114" s="7"/>
      <c r="F114" s="7"/>
      <c r="I114" s="6">
        <v>1</v>
      </c>
    </row>
    <row r="115" spans="1:9" ht="18" customHeight="1">
      <c r="A115" s="149"/>
      <c r="B115" s="13" t="s">
        <v>742</v>
      </c>
      <c r="C115" s="8">
        <v>100</v>
      </c>
      <c r="D115" s="17"/>
      <c r="E115" s="7"/>
      <c r="F115" s="7"/>
      <c r="I115" s="5"/>
    </row>
    <row r="116" spans="1:9" ht="18" customHeight="1"/>
    <row r="117" spans="1:9" ht="18" customHeight="1"/>
    <row r="118" spans="1:9" ht="20" customHeight="1">
      <c r="A118" s="57" t="s">
        <v>759</v>
      </c>
      <c r="C118" s="7"/>
      <c r="D118" s="7"/>
      <c r="E118" s="7"/>
      <c r="I118" s="7"/>
    </row>
    <row r="119" spans="1:9" ht="18" customHeight="1">
      <c r="A119" s="149"/>
      <c r="B119" s="13" t="s">
        <v>730</v>
      </c>
      <c r="C119" s="18">
        <v>30762931</v>
      </c>
      <c r="D119" s="7"/>
      <c r="E119" s="7"/>
      <c r="I119" s="7"/>
    </row>
    <row r="120" spans="1:9" ht="18" customHeight="1">
      <c r="A120" s="149"/>
      <c r="B120" s="13" t="s">
        <v>731</v>
      </c>
      <c r="C120" s="18">
        <v>15076012</v>
      </c>
      <c r="D120" s="7"/>
      <c r="E120" s="7"/>
      <c r="I120" s="7"/>
    </row>
    <row r="121" spans="1:9" ht="18" customHeight="1">
      <c r="A121" s="149"/>
      <c r="B121" s="13" t="s">
        <v>750</v>
      </c>
      <c r="C121" s="18">
        <v>15048260</v>
      </c>
      <c r="D121" s="7"/>
      <c r="E121" s="7"/>
      <c r="I121" s="7"/>
    </row>
    <row r="122" spans="1:9" ht="18" customHeight="1">
      <c r="A122" s="149"/>
      <c r="B122" s="13" t="s">
        <v>744</v>
      </c>
      <c r="C122" s="16">
        <v>0.48920000000000002</v>
      </c>
      <c r="D122" s="7"/>
      <c r="E122" s="7"/>
      <c r="I122" s="7"/>
    </row>
    <row r="123" spans="1:9" ht="18" customHeight="1">
      <c r="A123" s="149"/>
      <c r="B123" s="13" t="s">
        <v>734</v>
      </c>
      <c r="C123" s="18">
        <v>14531462</v>
      </c>
      <c r="D123" s="7"/>
      <c r="E123" s="7"/>
      <c r="I123" s="7"/>
    </row>
    <row r="124" spans="1:9" ht="18" customHeight="1">
      <c r="A124" s="149"/>
      <c r="B124" s="13" t="s">
        <v>764</v>
      </c>
      <c r="C124" s="16">
        <v>0.9657</v>
      </c>
      <c r="D124" s="7"/>
      <c r="E124" s="7"/>
      <c r="I124" s="7"/>
    </row>
    <row r="125" spans="1:9" ht="18" customHeight="1">
      <c r="A125" s="149"/>
      <c r="B125" s="34" t="s">
        <v>768</v>
      </c>
      <c r="C125" s="34"/>
      <c r="D125" s="34"/>
      <c r="E125" s="34"/>
      <c r="F125" s="34"/>
      <c r="G125" s="34"/>
      <c r="I125" s="34"/>
    </row>
    <row r="126" spans="1:9" ht="18" customHeight="1">
      <c r="A126" s="149"/>
      <c r="B126" s="7"/>
      <c r="C126" s="7"/>
      <c r="D126" s="7"/>
      <c r="E126" s="7"/>
      <c r="I126" s="7"/>
    </row>
    <row r="127" spans="1:9" ht="18" customHeight="1">
      <c r="A127" s="149"/>
      <c r="B127" s="138" t="s">
        <v>751</v>
      </c>
      <c r="C127" s="138" t="s">
        <v>739</v>
      </c>
      <c r="D127" s="138" t="s">
        <v>757</v>
      </c>
      <c r="E127" s="7"/>
      <c r="I127" s="144" t="s">
        <v>757</v>
      </c>
    </row>
    <row r="128" spans="1:9" ht="18" customHeight="1">
      <c r="A128" s="149"/>
      <c r="B128" s="13" t="s">
        <v>287</v>
      </c>
      <c r="C128" s="8">
        <v>63</v>
      </c>
      <c r="D128" s="30">
        <f t="shared" ref="D128:D131" si="6">I128/100</f>
        <v>0.63</v>
      </c>
      <c r="E128" s="7"/>
      <c r="I128" s="6">
        <v>63</v>
      </c>
    </row>
    <row r="129" spans="1:9" ht="18" customHeight="1">
      <c r="A129" s="149"/>
      <c r="B129" s="13" t="s">
        <v>68</v>
      </c>
      <c r="C129" s="8">
        <v>31</v>
      </c>
      <c r="D129" s="30">
        <f t="shared" si="6"/>
        <v>0.31</v>
      </c>
      <c r="E129" s="7"/>
      <c r="I129" s="6">
        <v>31</v>
      </c>
    </row>
    <row r="130" spans="1:9" ht="18" customHeight="1">
      <c r="A130" s="149"/>
      <c r="B130" s="13" t="s">
        <v>549</v>
      </c>
      <c r="C130" s="8">
        <v>2</v>
      </c>
      <c r="D130" s="30">
        <f t="shared" si="6"/>
        <v>0.02</v>
      </c>
      <c r="E130" s="7"/>
      <c r="I130" s="6">
        <v>2</v>
      </c>
    </row>
    <row r="131" spans="1:9" ht="18" customHeight="1">
      <c r="A131" s="149"/>
      <c r="B131" s="13" t="s">
        <v>765</v>
      </c>
      <c r="C131" s="8">
        <v>4</v>
      </c>
      <c r="D131" s="30">
        <f t="shared" si="6"/>
        <v>0.04</v>
      </c>
      <c r="E131" s="7"/>
      <c r="I131" s="6">
        <v>4</v>
      </c>
    </row>
    <row r="132" spans="1:9" ht="18" customHeight="1">
      <c r="A132" s="149"/>
      <c r="B132" s="13" t="s">
        <v>742</v>
      </c>
      <c r="C132" s="8">
        <v>100</v>
      </c>
      <c r="D132" s="17"/>
      <c r="E132" s="7"/>
      <c r="I132" s="5"/>
    </row>
    <row r="135" spans="1:9">
      <c r="A135" s="57" t="s">
        <v>761</v>
      </c>
      <c r="C135" s="7"/>
      <c r="D135" s="7"/>
    </row>
    <row r="136" spans="1:9">
      <c r="A136" s="149"/>
      <c r="B136" s="13" t="s">
        <v>730</v>
      </c>
      <c r="C136" s="18">
        <v>30762931</v>
      </c>
      <c r="D136" s="7"/>
    </row>
    <row r="137" spans="1:9">
      <c r="A137" s="149"/>
      <c r="B137" s="13" t="s">
        <v>731</v>
      </c>
      <c r="C137" s="18">
        <v>15562749</v>
      </c>
      <c r="D137" s="7"/>
    </row>
    <row r="138" spans="1:9">
      <c r="A138" s="149"/>
      <c r="B138" s="13" t="s">
        <v>750</v>
      </c>
      <c r="C138" s="18">
        <v>15593033</v>
      </c>
      <c r="D138" s="7"/>
    </row>
    <row r="139" spans="1:9">
      <c r="A139" s="149"/>
      <c r="B139" s="13" t="s">
        <v>744</v>
      </c>
      <c r="C139" s="16">
        <v>0.50690000000000002</v>
      </c>
      <c r="D139" s="7"/>
    </row>
    <row r="140" spans="1:9">
      <c r="A140" s="149"/>
      <c r="B140" s="13" t="s">
        <v>734</v>
      </c>
      <c r="C140" s="18">
        <v>14988086</v>
      </c>
      <c r="D140" s="7"/>
    </row>
    <row r="141" spans="1:9">
      <c r="A141" s="149"/>
      <c r="B141" s="13" t="s">
        <v>764</v>
      </c>
      <c r="C141" s="16">
        <v>0.96120000000000005</v>
      </c>
      <c r="D141" s="7"/>
    </row>
    <row r="142" spans="1:9">
      <c r="A142" s="149"/>
      <c r="B142" s="34" t="s">
        <v>768</v>
      </c>
      <c r="C142" s="34"/>
      <c r="D142" s="34"/>
    </row>
    <row r="143" spans="1:9">
      <c r="A143" s="149"/>
      <c r="B143" s="7"/>
      <c r="C143" s="7"/>
      <c r="D143" s="7"/>
    </row>
    <row r="144" spans="1:9">
      <c r="A144" s="149"/>
      <c r="B144" s="138" t="s">
        <v>751</v>
      </c>
      <c r="C144" s="138" t="s">
        <v>739</v>
      </c>
      <c r="D144" s="138" t="s">
        <v>757</v>
      </c>
    </row>
    <row r="145" spans="1:4">
      <c r="A145" s="149"/>
      <c r="B145" s="13" t="s">
        <v>712</v>
      </c>
      <c r="C145" s="8">
        <v>61</v>
      </c>
      <c r="D145" s="30">
        <f>C145/100</f>
        <v>0.61</v>
      </c>
    </row>
    <row r="146" spans="1:4">
      <c r="A146" s="149"/>
      <c r="B146" s="13" t="s">
        <v>769</v>
      </c>
      <c r="C146" s="8">
        <v>34</v>
      </c>
      <c r="D146" s="30">
        <f t="shared" ref="D146:D148" si="7">C146/100</f>
        <v>0.34</v>
      </c>
    </row>
    <row r="147" spans="1:4">
      <c r="A147" s="149"/>
      <c r="B147" s="13" t="s">
        <v>74</v>
      </c>
      <c r="C147" s="8">
        <v>1</v>
      </c>
      <c r="D147" s="30">
        <f t="shared" si="7"/>
        <v>0.01</v>
      </c>
    </row>
    <row r="148" spans="1:4">
      <c r="A148" s="149"/>
      <c r="B148" s="13" t="s">
        <v>765</v>
      </c>
      <c r="C148" s="8">
        <v>4</v>
      </c>
      <c r="D148" s="30">
        <f t="shared" si="7"/>
        <v>0.04</v>
      </c>
    </row>
    <row r="149" spans="1:4">
      <c r="A149" s="149"/>
      <c r="B149" s="13" t="s">
        <v>742</v>
      </c>
      <c r="C149" s="8">
        <v>100</v>
      </c>
      <c r="D149" s="17"/>
    </row>
    <row r="152" spans="1:4">
      <c r="A152" s="57" t="s">
        <v>941</v>
      </c>
      <c r="C152" s="7"/>
      <c r="D152" s="7"/>
    </row>
    <row r="153" spans="1:4">
      <c r="A153" s="149"/>
      <c r="B153" s="13" t="s">
        <v>730</v>
      </c>
      <c r="C153" s="18">
        <v>30253556</v>
      </c>
      <c r="D153" s="7"/>
    </row>
    <row r="154" spans="1:4">
      <c r="A154" s="149"/>
      <c r="B154" s="13" t="s">
        <v>731</v>
      </c>
      <c r="C154" s="18">
        <v>18682263</v>
      </c>
      <c r="D154" s="7"/>
    </row>
    <row r="155" spans="1:4">
      <c r="A155" s="149"/>
      <c r="B155" s="13" t="s">
        <v>750</v>
      </c>
      <c r="C155" s="18">
        <v>18677930</v>
      </c>
      <c r="D155" s="7"/>
    </row>
    <row r="156" spans="1:4">
      <c r="A156" s="149"/>
      <c r="B156" s="13" t="s">
        <v>744</v>
      </c>
      <c r="C156" s="16">
        <v>0.61739999999999995</v>
      </c>
      <c r="D156" s="7"/>
    </row>
    <row r="157" spans="1:4">
      <c r="A157" s="149"/>
      <c r="B157" s="13" t="s">
        <v>734</v>
      </c>
      <c r="C157" s="18">
        <v>18201348</v>
      </c>
      <c r="D157" s="7"/>
    </row>
    <row r="158" spans="1:4">
      <c r="A158" s="149"/>
      <c r="B158" s="13" t="s">
        <v>764</v>
      </c>
      <c r="C158" s="16">
        <v>0.97440000000000004</v>
      </c>
      <c r="D158" s="7"/>
    </row>
    <row r="159" spans="1:4">
      <c r="A159" s="149"/>
      <c r="B159" s="34" t="s">
        <v>768</v>
      </c>
      <c r="C159" s="34"/>
      <c r="D159" s="34"/>
    </row>
    <row r="160" spans="1:4">
      <c r="A160" s="149"/>
      <c r="B160" s="7"/>
      <c r="C160" s="7"/>
      <c r="D160" s="7"/>
    </row>
    <row r="161" spans="1:4">
      <c r="A161" s="149"/>
      <c r="B161" s="138" t="s">
        <v>751</v>
      </c>
      <c r="C161" s="138" t="s">
        <v>739</v>
      </c>
      <c r="D161" s="138" t="s">
        <v>740</v>
      </c>
    </row>
    <row r="162" spans="1:4">
      <c r="A162" s="149"/>
      <c r="B162" s="13" t="s">
        <v>68</v>
      </c>
      <c r="C162" s="8">
        <v>48</v>
      </c>
      <c r="D162" s="30">
        <f>C162/100</f>
        <v>0.48</v>
      </c>
    </row>
    <row r="163" spans="1:4">
      <c r="A163" s="149"/>
      <c r="B163" s="13" t="s">
        <v>713</v>
      </c>
      <c r="C163" s="8">
        <v>43</v>
      </c>
      <c r="D163" s="30">
        <f t="shared" ref="D163:D166" si="8">C163/100</f>
        <v>0.43</v>
      </c>
    </row>
    <row r="164" spans="1:4">
      <c r="A164" s="149"/>
      <c r="B164" s="13" t="s">
        <v>74</v>
      </c>
      <c r="C164" s="8">
        <v>3</v>
      </c>
      <c r="D164" s="30">
        <f t="shared" si="8"/>
        <v>0.03</v>
      </c>
    </row>
    <row r="165" spans="1:4">
      <c r="A165" s="149"/>
      <c r="B165" s="13" t="s">
        <v>165</v>
      </c>
      <c r="C165" s="8">
        <v>2</v>
      </c>
      <c r="D165" s="30">
        <v>0.02</v>
      </c>
    </row>
    <row r="166" spans="1:4">
      <c r="A166" s="149"/>
      <c r="B166" s="13" t="s">
        <v>765</v>
      </c>
      <c r="C166" s="8">
        <v>4</v>
      </c>
      <c r="D166" s="30">
        <f t="shared" si="8"/>
        <v>0.04</v>
      </c>
    </row>
    <row r="167" spans="1:4">
      <c r="A167" s="149"/>
      <c r="B167" s="13" t="s">
        <v>742</v>
      </c>
      <c r="C167" s="8">
        <v>100</v>
      </c>
      <c r="D167" s="17"/>
    </row>
    <row r="171" spans="1:4">
      <c r="A171" s="57" t="s">
        <v>981</v>
      </c>
      <c r="C171" s="7"/>
      <c r="D171" s="7"/>
    </row>
    <row r="172" spans="1:4">
      <c r="A172" s="149"/>
      <c r="B172" s="13" t="s">
        <v>730</v>
      </c>
      <c r="C172" s="18">
        <v>28896086</v>
      </c>
      <c r="D172" s="7"/>
    </row>
    <row r="173" spans="1:4">
      <c r="A173" s="149"/>
      <c r="B173" s="13" t="s">
        <v>731</v>
      </c>
      <c r="C173" s="18">
        <v>21380756</v>
      </c>
      <c r="D173" s="7"/>
    </row>
    <row r="174" spans="1:4">
      <c r="A174" s="149"/>
      <c r="B174" s="13" t="s">
        <v>750</v>
      </c>
      <c r="C174" s="18">
        <v>21371341</v>
      </c>
      <c r="D174" s="7"/>
    </row>
    <row r="175" spans="1:4">
      <c r="A175" s="149"/>
      <c r="B175" s="13" t="s">
        <v>744</v>
      </c>
      <c r="C175" s="16">
        <v>0.74309999999999998</v>
      </c>
      <c r="D175" s="7"/>
    </row>
    <row r="176" spans="1:4">
      <c r="A176" s="149"/>
      <c r="B176" s="13" t="s">
        <v>734</v>
      </c>
      <c r="C176" s="18">
        <v>20848228</v>
      </c>
      <c r="D176" s="7"/>
    </row>
    <row r="177" spans="1:4">
      <c r="A177" s="149"/>
      <c r="B177" s="13" t="s">
        <v>764</v>
      </c>
      <c r="C177" s="16">
        <v>0.97550000000000003</v>
      </c>
      <c r="D177" s="7"/>
    </row>
    <row r="178" spans="1:4">
      <c r="A178" s="149"/>
      <c r="B178" s="34"/>
      <c r="C178" s="34"/>
      <c r="D178" s="34"/>
    </row>
    <row r="179" spans="1:4">
      <c r="A179" s="149"/>
      <c r="B179" s="7"/>
      <c r="C179" s="7"/>
      <c r="D179" s="7"/>
    </row>
    <row r="180" spans="1:4">
      <c r="A180" s="149"/>
      <c r="B180" s="138" t="s">
        <v>751</v>
      </c>
      <c r="C180" s="138" t="s">
        <v>739</v>
      </c>
      <c r="D180" s="138" t="s">
        <v>740</v>
      </c>
    </row>
    <row r="181" spans="1:4">
      <c r="A181" s="149"/>
      <c r="B181" s="13" t="s">
        <v>992</v>
      </c>
      <c r="C181" s="8">
        <v>41</v>
      </c>
      <c r="D181" s="30">
        <f>C181/100</f>
        <v>0.41</v>
      </c>
    </row>
    <row r="182" spans="1:4">
      <c r="A182" s="149"/>
      <c r="B182" s="13" t="s">
        <v>110</v>
      </c>
      <c r="C182" s="8">
        <v>34</v>
      </c>
      <c r="D182" s="30">
        <f>C182/100</f>
        <v>0.34</v>
      </c>
    </row>
    <row r="183" spans="1:4">
      <c r="A183" s="149"/>
      <c r="B183" s="13" t="s">
        <v>982</v>
      </c>
      <c r="C183" s="8">
        <v>11</v>
      </c>
      <c r="D183" s="30">
        <f t="shared" ref="D183" si="9">C183/100</f>
        <v>0.11</v>
      </c>
    </row>
    <row r="184" spans="1:4">
      <c r="A184" s="149"/>
      <c r="B184" s="13" t="s">
        <v>993</v>
      </c>
      <c r="C184" s="8">
        <v>9</v>
      </c>
      <c r="D184" s="30">
        <v>0.02</v>
      </c>
    </row>
    <row r="185" spans="1:4">
      <c r="A185" s="149"/>
      <c r="B185" s="13" t="s">
        <v>984</v>
      </c>
      <c r="C185" s="8">
        <v>0</v>
      </c>
      <c r="D185" s="30">
        <v>0</v>
      </c>
    </row>
    <row r="186" spans="1:4">
      <c r="A186" s="149"/>
      <c r="B186" s="13" t="s">
        <v>765</v>
      </c>
      <c r="C186" s="8">
        <v>5</v>
      </c>
      <c r="D186" s="30">
        <f t="shared" ref="D186" si="10">C186/100</f>
        <v>0.05</v>
      </c>
    </row>
    <row r="187" spans="1:4">
      <c r="A187" s="149"/>
      <c r="B187" s="13" t="s">
        <v>742</v>
      </c>
      <c r="C187" s="8">
        <v>100</v>
      </c>
      <c r="D187" s="17"/>
    </row>
  </sheetData>
  <mergeCells count="1">
    <mergeCell ref="B1:D1"/>
  </mergeCells>
  <phoneticPr fontId="2"/>
  <pageMargins left="0.74803149606299213" right="0.35433070866141736" top="0.59055118110236227" bottom="0.39370078740157483" header="0.51181102362204722" footer="0.23622047244094491"/>
  <pageSetup paperSize="9" fitToHeight="5" orientation="portrait" horizontalDpi="4294967292" verticalDpi="4294967292"/>
  <headerFooter alignWithMargins="0">
    <oddHeader>&amp;R[ポーランド上院選挙結果]</oddHeader>
    <oddFooter>&amp;C&amp;P  ページ</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61"/>
  <sheetViews>
    <sheetView workbookViewId="0">
      <selection sqref="A1:C1"/>
    </sheetView>
  </sheetViews>
  <sheetFormatPr defaultColWidth="13.59765625" defaultRowHeight="12"/>
  <cols>
    <col min="1" max="1" width="13.59765625" style="176"/>
    <col min="2" max="2" width="27" style="176" customWidth="1"/>
    <col min="3" max="3" width="13.3984375" style="176" customWidth="1"/>
    <col min="4" max="4" width="9.59765625" style="176" customWidth="1"/>
    <col min="5" max="5" width="27.3984375" style="176" customWidth="1"/>
    <col min="6" max="16384" width="13.59765625" style="176"/>
  </cols>
  <sheetData>
    <row r="1" spans="1:5" ht="14">
      <c r="A1" s="201" t="s">
        <v>269</v>
      </c>
      <c r="B1" s="200"/>
      <c r="C1" s="200"/>
      <c r="D1" s="7"/>
      <c r="E1" s="7"/>
    </row>
    <row r="2" spans="1:5" ht="14">
      <c r="A2" s="7"/>
      <c r="B2" s="7"/>
      <c r="C2" s="7"/>
      <c r="D2" s="7"/>
      <c r="E2" s="7"/>
    </row>
    <row r="3" spans="1:5" ht="14">
      <c r="A3" s="195" t="s">
        <v>270</v>
      </c>
      <c r="B3" s="200"/>
      <c r="C3" s="200"/>
      <c r="D3" s="7"/>
      <c r="E3" s="7"/>
    </row>
    <row r="4" spans="1:5" ht="14">
      <c r="A4" s="7"/>
      <c r="B4" s="7"/>
      <c r="C4" s="7"/>
      <c r="D4" s="7"/>
      <c r="E4" s="7"/>
    </row>
    <row r="5" spans="1:5" ht="14.5" thickBot="1">
      <c r="A5" s="199" t="s">
        <v>67</v>
      </c>
      <c r="B5" s="198"/>
      <c r="C5" s="198"/>
      <c r="D5" s="7"/>
      <c r="E5" s="7"/>
    </row>
    <row r="6" spans="1:5" ht="14.5" thickTop="1">
      <c r="A6" s="7"/>
      <c r="B6" s="69" t="s">
        <v>447</v>
      </c>
      <c r="C6" s="70">
        <v>27545625</v>
      </c>
      <c r="D6" s="7"/>
      <c r="E6" s="7"/>
    </row>
    <row r="7" spans="1:5" ht="14">
      <c r="A7" s="7"/>
      <c r="B7" s="71" t="s">
        <v>359</v>
      </c>
      <c r="C7" s="72"/>
      <c r="D7" s="7"/>
      <c r="E7" s="7"/>
    </row>
    <row r="8" spans="1:5" ht="14">
      <c r="A8" s="7"/>
      <c r="B8" s="71" t="s">
        <v>448</v>
      </c>
      <c r="C8" s="72">
        <v>16702000</v>
      </c>
      <c r="D8" s="7"/>
      <c r="E8" s="7"/>
    </row>
    <row r="9" spans="1:5" ht="14">
      <c r="A9" s="7"/>
      <c r="B9" s="71" t="s">
        <v>117</v>
      </c>
      <c r="C9" s="72">
        <v>60.63</v>
      </c>
      <c r="D9" s="7"/>
      <c r="E9" s="7"/>
    </row>
    <row r="10" spans="1:5" ht="14">
      <c r="A10" s="7"/>
      <c r="B10" s="71" t="s">
        <v>257</v>
      </c>
      <c r="C10" s="72">
        <v>16442474</v>
      </c>
      <c r="D10" s="7"/>
      <c r="E10" s="7"/>
    </row>
    <row r="11" spans="1:5" ht="14.5" thickBot="1">
      <c r="A11" s="7"/>
      <c r="B11" s="73" t="s">
        <v>116</v>
      </c>
      <c r="C11" s="74"/>
      <c r="D11" s="7"/>
      <c r="E11" s="7"/>
    </row>
    <row r="12" spans="1:5" ht="15" thickTop="1" thickBot="1">
      <c r="A12" s="7"/>
      <c r="B12" s="7"/>
      <c r="C12" s="7"/>
      <c r="D12" s="7"/>
      <c r="E12" s="7"/>
    </row>
    <row r="13" spans="1:5" ht="15" thickTop="1" thickBot="1">
      <c r="A13" s="7"/>
      <c r="B13" s="75" t="s">
        <v>271</v>
      </c>
      <c r="C13" s="76" t="s">
        <v>450</v>
      </c>
      <c r="D13" s="77" t="s">
        <v>380</v>
      </c>
      <c r="E13" s="78" t="s">
        <v>50</v>
      </c>
    </row>
    <row r="14" spans="1:5" ht="14.5" thickTop="1">
      <c r="A14" s="7"/>
      <c r="B14" s="79" t="s">
        <v>272</v>
      </c>
      <c r="C14" s="80">
        <v>6569889</v>
      </c>
      <c r="D14" s="81">
        <v>39.96</v>
      </c>
      <c r="E14" s="82" t="s">
        <v>293</v>
      </c>
    </row>
    <row r="15" spans="1:5" ht="14">
      <c r="A15" s="7"/>
      <c r="B15" s="83" t="s">
        <v>375</v>
      </c>
      <c r="C15" s="84">
        <v>3797605</v>
      </c>
      <c r="D15" s="31">
        <v>23.1</v>
      </c>
      <c r="E15" s="85" t="s">
        <v>163</v>
      </c>
    </row>
    <row r="16" spans="1:5" ht="14">
      <c r="A16" s="7"/>
      <c r="B16" s="83" t="s">
        <v>376</v>
      </c>
      <c r="C16" s="84">
        <v>2973264</v>
      </c>
      <c r="D16" s="31">
        <v>18.079999999999998</v>
      </c>
      <c r="E16" s="85" t="s">
        <v>163</v>
      </c>
    </row>
    <row r="17" spans="1:5" ht="14">
      <c r="A17" s="7"/>
      <c r="B17" s="83" t="s">
        <v>377</v>
      </c>
      <c r="C17" s="84">
        <v>1514025</v>
      </c>
      <c r="D17" s="31">
        <v>9.2100000000000009</v>
      </c>
      <c r="E17" s="86" t="s">
        <v>294</v>
      </c>
    </row>
    <row r="18" spans="1:5" ht="14">
      <c r="A18" s="7"/>
      <c r="B18" s="83" t="s">
        <v>378</v>
      </c>
      <c r="C18" s="84">
        <v>1176175</v>
      </c>
      <c r="D18" s="31">
        <v>7.15</v>
      </c>
      <c r="E18" s="86" t="s">
        <v>74</v>
      </c>
    </row>
    <row r="19" spans="1:5" ht="14.5" thickBot="1">
      <c r="A19" s="7"/>
      <c r="B19" s="87" t="s">
        <v>379</v>
      </c>
      <c r="C19" s="88">
        <v>411516</v>
      </c>
      <c r="D19" s="89">
        <v>2.5</v>
      </c>
      <c r="E19" s="90" t="s">
        <v>295</v>
      </c>
    </row>
    <row r="20" spans="1:5" ht="15" thickTop="1" thickBot="1">
      <c r="A20" s="7"/>
      <c r="B20" s="91" t="s">
        <v>247</v>
      </c>
      <c r="C20" s="92">
        <v>16442474</v>
      </c>
      <c r="D20" s="93"/>
      <c r="E20" s="94"/>
    </row>
    <row r="21" spans="1:5" ht="14.5" thickTop="1">
      <c r="A21" s="7"/>
      <c r="B21" s="7"/>
      <c r="C21" s="7"/>
      <c r="D21" s="7"/>
      <c r="E21" s="7"/>
    </row>
    <row r="22" spans="1:5" ht="14.5" thickBot="1">
      <c r="A22" s="199" t="s">
        <v>66</v>
      </c>
      <c r="B22" s="198"/>
      <c r="C22" s="198"/>
      <c r="D22" s="7"/>
      <c r="E22" s="7"/>
    </row>
    <row r="23" spans="1:5" ht="14.5" thickTop="1">
      <c r="A23" s="7"/>
      <c r="B23" s="69" t="s">
        <v>447</v>
      </c>
      <c r="C23" s="70">
        <v>27436078</v>
      </c>
      <c r="D23" s="7"/>
      <c r="E23" s="7"/>
    </row>
    <row r="24" spans="1:5" ht="14">
      <c r="A24" s="7"/>
      <c r="B24" s="71" t="s">
        <v>359</v>
      </c>
      <c r="C24" s="72"/>
      <c r="D24" s="7"/>
      <c r="E24" s="7"/>
    </row>
    <row r="25" spans="1:5" ht="14">
      <c r="A25" s="7"/>
      <c r="B25" s="71" t="s">
        <v>448</v>
      </c>
      <c r="C25" s="72">
        <v>14650037</v>
      </c>
      <c r="D25" s="7"/>
      <c r="E25" s="7"/>
    </row>
    <row r="26" spans="1:5" ht="14">
      <c r="A26" s="7"/>
      <c r="B26" s="71" t="s">
        <v>118</v>
      </c>
      <c r="C26" s="95">
        <v>53.4</v>
      </c>
      <c r="D26" s="7"/>
      <c r="E26" s="7"/>
    </row>
    <row r="27" spans="1:5" ht="14">
      <c r="A27" s="7"/>
      <c r="B27" s="71" t="s">
        <v>257</v>
      </c>
      <c r="C27" s="96">
        <v>14305794</v>
      </c>
      <c r="D27" s="7"/>
      <c r="E27" s="7"/>
    </row>
    <row r="28" spans="1:5" ht="14.5" thickBot="1">
      <c r="A28" s="7"/>
      <c r="B28" s="73" t="s">
        <v>259</v>
      </c>
      <c r="C28" s="74"/>
      <c r="D28" s="7"/>
      <c r="E28" s="7"/>
    </row>
    <row r="29" spans="1:5" ht="15" thickTop="1" thickBot="1">
      <c r="A29" s="7"/>
      <c r="B29" s="7"/>
      <c r="C29" s="7"/>
      <c r="D29" s="7"/>
      <c r="E29" s="7"/>
    </row>
    <row r="30" spans="1:5" ht="15" thickTop="1" thickBot="1">
      <c r="A30" s="7"/>
      <c r="B30" s="97" t="s">
        <v>271</v>
      </c>
      <c r="C30" s="98" t="s">
        <v>450</v>
      </c>
      <c r="D30" s="99" t="s">
        <v>380</v>
      </c>
      <c r="E30" s="7"/>
    </row>
    <row r="31" spans="1:5" ht="14.5" thickTop="1">
      <c r="A31" s="7"/>
      <c r="B31" s="100" t="s">
        <v>272</v>
      </c>
      <c r="C31" s="101">
        <v>10622696</v>
      </c>
      <c r="D31" s="102">
        <v>74.25</v>
      </c>
      <c r="E31" s="7"/>
    </row>
    <row r="32" spans="1:5" ht="14.5" thickBot="1">
      <c r="A32" s="7"/>
      <c r="B32" s="87" t="s">
        <v>375</v>
      </c>
      <c r="C32" s="88">
        <v>3683098</v>
      </c>
      <c r="D32" s="103">
        <v>25.75</v>
      </c>
      <c r="E32" s="7"/>
    </row>
    <row r="33" spans="1:5" ht="15" thickTop="1" thickBot="1">
      <c r="A33" s="7"/>
      <c r="B33" s="91" t="s">
        <v>231</v>
      </c>
      <c r="C33" s="92">
        <v>14305794</v>
      </c>
      <c r="D33" s="104"/>
      <c r="E33" s="7"/>
    </row>
    <row r="34" spans="1:5" ht="14.5" thickTop="1">
      <c r="A34" s="7"/>
      <c r="B34" s="7"/>
      <c r="C34" s="7"/>
      <c r="D34" s="7"/>
      <c r="E34" s="7"/>
    </row>
    <row r="35" spans="1:5" ht="14">
      <c r="A35" s="7"/>
      <c r="B35" s="7"/>
      <c r="C35" s="7"/>
      <c r="D35" s="7"/>
      <c r="E35" s="7"/>
    </row>
    <row r="36" spans="1:5" ht="14">
      <c r="A36" s="195" t="s">
        <v>352</v>
      </c>
      <c r="B36" s="198"/>
      <c r="C36" s="198"/>
      <c r="D36" s="7"/>
      <c r="E36" s="7"/>
    </row>
    <row r="37" spans="1:5" ht="14">
      <c r="A37" s="7"/>
      <c r="B37" s="7"/>
      <c r="C37" s="7"/>
      <c r="D37" s="7"/>
      <c r="E37" s="7"/>
    </row>
    <row r="38" spans="1:5" ht="14.5" thickBot="1">
      <c r="A38" s="199" t="s">
        <v>220</v>
      </c>
      <c r="B38" s="198"/>
      <c r="C38" s="198"/>
      <c r="D38" s="7"/>
      <c r="E38" s="7"/>
    </row>
    <row r="39" spans="1:5" ht="14.5" thickTop="1">
      <c r="A39" s="7"/>
      <c r="B39" s="69" t="s">
        <v>447</v>
      </c>
      <c r="C39" s="70">
        <v>28136332</v>
      </c>
      <c r="D39" s="7"/>
      <c r="E39" s="7"/>
    </row>
    <row r="40" spans="1:5" ht="14">
      <c r="A40" s="7"/>
      <c r="B40" s="71" t="s">
        <v>359</v>
      </c>
      <c r="C40" s="72"/>
      <c r="D40" s="7"/>
      <c r="E40" s="7"/>
    </row>
    <row r="41" spans="1:5" ht="14">
      <c r="A41" s="7"/>
      <c r="B41" s="71" t="s">
        <v>448</v>
      </c>
      <c r="C41" s="72">
        <v>18203218</v>
      </c>
      <c r="D41" s="7"/>
      <c r="E41" s="7"/>
    </row>
    <row r="42" spans="1:5" ht="14">
      <c r="A42" s="7"/>
      <c r="B42" s="71" t="s">
        <v>117</v>
      </c>
      <c r="C42" s="105">
        <v>64.7</v>
      </c>
      <c r="D42" s="7"/>
      <c r="E42" s="7"/>
    </row>
    <row r="43" spans="1:5" ht="14">
      <c r="A43" s="7"/>
      <c r="B43" s="71" t="s">
        <v>257</v>
      </c>
      <c r="C43" s="72">
        <v>17872350</v>
      </c>
      <c r="D43" s="7"/>
      <c r="E43" s="7"/>
    </row>
    <row r="44" spans="1:5" ht="14.5" thickBot="1">
      <c r="A44" s="7"/>
      <c r="B44" s="73" t="s">
        <v>116</v>
      </c>
      <c r="C44" s="74"/>
      <c r="D44" s="7"/>
      <c r="E44" s="7"/>
    </row>
    <row r="45" spans="1:5" ht="15" thickTop="1" thickBot="1">
      <c r="A45" s="7"/>
      <c r="B45" s="7"/>
      <c r="C45" s="7"/>
      <c r="D45" s="7"/>
      <c r="E45" s="7"/>
    </row>
    <row r="46" spans="1:5" ht="15" thickTop="1" thickBot="1">
      <c r="A46" s="7"/>
      <c r="B46" s="75" t="s">
        <v>271</v>
      </c>
      <c r="C46" s="76" t="s">
        <v>450</v>
      </c>
      <c r="D46" s="77" t="s">
        <v>380</v>
      </c>
      <c r="E46" s="78" t="s">
        <v>50</v>
      </c>
    </row>
    <row r="47" spans="1:5" ht="14.5" thickTop="1">
      <c r="A47" s="7"/>
      <c r="B47" s="79" t="s">
        <v>353</v>
      </c>
      <c r="C47" s="80">
        <v>6275670</v>
      </c>
      <c r="D47" s="81">
        <v>35.11</v>
      </c>
      <c r="E47" s="82" t="s">
        <v>357</v>
      </c>
    </row>
    <row r="48" spans="1:5" ht="14">
      <c r="A48" s="7"/>
      <c r="B48" s="83" t="s">
        <v>272</v>
      </c>
      <c r="C48" s="84">
        <v>5917328</v>
      </c>
      <c r="D48" s="31">
        <v>33.11</v>
      </c>
      <c r="E48" s="85" t="s">
        <v>163</v>
      </c>
    </row>
    <row r="49" spans="1:5" ht="14">
      <c r="A49" s="7"/>
      <c r="B49" s="83" t="s">
        <v>354</v>
      </c>
      <c r="C49" s="84">
        <v>1646946</v>
      </c>
      <c r="D49" s="31">
        <v>9.2200000000000006</v>
      </c>
      <c r="E49" s="86" t="s">
        <v>179</v>
      </c>
    </row>
    <row r="50" spans="1:5" ht="14">
      <c r="A50" s="7"/>
      <c r="B50" s="83" t="s">
        <v>421</v>
      </c>
      <c r="C50" s="84">
        <v>1225453</v>
      </c>
      <c r="D50" s="31">
        <v>6.86</v>
      </c>
      <c r="E50" s="86" t="s">
        <v>290</v>
      </c>
    </row>
    <row r="51" spans="1:5" ht="14">
      <c r="A51" s="7"/>
      <c r="B51" s="83" t="s">
        <v>422</v>
      </c>
      <c r="C51" s="84">
        <v>770419</v>
      </c>
      <c r="D51" s="31">
        <v>4.3099999999999996</v>
      </c>
      <c r="E51" s="86" t="s">
        <v>74</v>
      </c>
    </row>
    <row r="52" spans="1:5" ht="14">
      <c r="A52" s="7"/>
      <c r="B52" s="83" t="s">
        <v>423</v>
      </c>
      <c r="C52" s="84">
        <v>631432</v>
      </c>
      <c r="D52" s="31">
        <v>3.53</v>
      </c>
      <c r="E52" s="86" t="s">
        <v>291</v>
      </c>
    </row>
    <row r="53" spans="1:5" ht="14">
      <c r="A53" s="7"/>
      <c r="B53" s="83" t="s">
        <v>260</v>
      </c>
      <c r="C53" s="84">
        <v>492628</v>
      </c>
      <c r="D53" s="31">
        <v>2.76</v>
      </c>
      <c r="E53" s="85" t="s">
        <v>163</v>
      </c>
    </row>
    <row r="54" spans="1:5" ht="28">
      <c r="A54" s="7"/>
      <c r="B54" s="83" t="s">
        <v>261</v>
      </c>
      <c r="C54" s="84">
        <v>428969</v>
      </c>
      <c r="D54" s="31">
        <v>2.4</v>
      </c>
      <c r="E54" s="86" t="s">
        <v>292</v>
      </c>
    </row>
    <row r="55" spans="1:5" ht="14">
      <c r="A55" s="7"/>
      <c r="B55" s="83" t="s">
        <v>262</v>
      </c>
      <c r="C55" s="84">
        <v>235797</v>
      </c>
      <c r="D55" s="31">
        <v>1.32</v>
      </c>
      <c r="E55" s="86" t="s">
        <v>297</v>
      </c>
    </row>
    <row r="56" spans="1:5" ht="14">
      <c r="A56" s="7"/>
      <c r="B56" s="83" t="s">
        <v>166</v>
      </c>
      <c r="C56" s="84">
        <v>201033</v>
      </c>
      <c r="D56" s="31">
        <v>1.1200000000000001</v>
      </c>
      <c r="E56" s="86"/>
    </row>
    <row r="57" spans="1:5" ht="14">
      <c r="A57" s="7"/>
      <c r="B57" s="83" t="s">
        <v>167</v>
      </c>
      <c r="C57" s="84">
        <v>27259</v>
      </c>
      <c r="D57" s="31">
        <v>0.15</v>
      </c>
      <c r="E57" s="86"/>
    </row>
    <row r="58" spans="1:5" ht="28">
      <c r="A58" s="7"/>
      <c r="B58" s="83" t="s">
        <v>168</v>
      </c>
      <c r="C58" s="84">
        <v>12591</v>
      </c>
      <c r="D58" s="31">
        <v>7.0000000000000007E-2</v>
      </c>
      <c r="E58" s="86"/>
    </row>
    <row r="59" spans="1:5" ht="14.5" thickBot="1">
      <c r="A59" s="7"/>
      <c r="B59" s="87" t="s">
        <v>169</v>
      </c>
      <c r="C59" s="88">
        <v>6825</v>
      </c>
      <c r="D59" s="89">
        <v>0.04</v>
      </c>
      <c r="E59" s="90"/>
    </row>
    <row r="60" spans="1:5" ht="15" thickTop="1" thickBot="1">
      <c r="A60" s="7"/>
      <c r="B60" s="91" t="s">
        <v>247</v>
      </c>
      <c r="C60" s="92">
        <v>17872350</v>
      </c>
      <c r="D60" s="93"/>
      <c r="E60" s="94"/>
    </row>
    <row r="61" spans="1:5" ht="14.5" thickTop="1">
      <c r="A61" s="7"/>
      <c r="B61" s="7"/>
      <c r="C61" s="7"/>
      <c r="D61" s="7"/>
      <c r="E61" s="7"/>
    </row>
    <row r="62" spans="1:5" ht="14.5" thickBot="1">
      <c r="A62" s="199" t="s">
        <v>219</v>
      </c>
      <c r="B62" s="198"/>
      <c r="C62" s="7"/>
      <c r="D62" s="7"/>
      <c r="E62" s="7"/>
    </row>
    <row r="63" spans="1:5" ht="14.5" thickTop="1">
      <c r="A63" s="7"/>
      <c r="B63" s="69" t="s">
        <v>447</v>
      </c>
      <c r="C63" s="70">
        <v>28062409</v>
      </c>
      <c r="D63" s="7"/>
      <c r="E63" s="7"/>
    </row>
    <row r="64" spans="1:5" ht="14">
      <c r="A64" s="7"/>
      <c r="B64" s="71" t="s">
        <v>359</v>
      </c>
      <c r="C64" s="72"/>
      <c r="D64" s="7"/>
      <c r="E64" s="7"/>
    </row>
    <row r="65" spans="1:5" ht="14">
      <c r="A65" s="7"/>
      <c r="B65" s="71" t="s">
        <v>87</v>
      </c>
      <c r="C65" s="72">
        <v>19146496</v>
      </c>
      <c r="D65" s="7"/>
      <c r="E65" s="7"/>
    </row>
    <row r="66" spans="1:5" ht="14">
      <c r="A66" s="7"/>
      <c r="B66" s="71" t="s">
        <v>86</v>
      </c>
      <c r="C66" s="72">
        <v>68.23</v>
      </c>
      <c r="D66" s="7"/>
      <c r="E66" s="7"/>
    </row>
    <row r="67" spans="1:5" ht="14">
      <c r="A67" s="7"/>
      <c r="B67" s="71" t="s">
        <v>257</v>
      </c>
      <c r="C67" s="72">
        <v>18762615</v>
      </c>
      <c r="D67" s="7"/>
      <c r="E67" s="7"/>
    </row>
    <row r="68" spans="1:5" ht="14.5" thickBot="1">
      <c r="A68" s="7"/>
      <c r="B68" s="73" t="s">
        <v>116</v>
      </c>
      <c r="C68" s="106"/>
      <c r="D68" s="7"/>
      <c r="E68" s="7"/>
    </row>
    <row r="69" spans="1:5" ht="15" thickTop="1" thickBot="1">
      <c r="A69" s="7"/>
      <c r="B69" s="7"/>
      <c r="C69" s="7"/>
      <c r="D69" s="7"/>
      <c r="E69" s="7"/>
    </row>
    <row r="70" spans="1:5" ht="15" thickTop="1" thickBot="1">
      <c r="A70" s="7"/>
      <c r="B70" s="97" t="s">
        <v>271</v>
      </c>
      <c r="C70" s="98" t="s">
        <v>450</v>
      </c>
      <c r="D70" s="99" t="s">
        <v>380</v>
      </c>
      <c r="E70" s="7"/>
    </row>
    <row r="71" spans="1:5" ht="14.5" thickTop="1">
      <c r="A71" s="7"/>
      <c r="B71" s="100" t="s">
        <v>353</v>
      </c>
      <c r="C71" s="101">
        <v>9704439</v>
      </c>
      <c r="D71" s="102">
        <v>51.72</v>
      </c>
      <c r="E71" s="7"/>
    </row>
    <row r="72" spans="1:5" ht="14.5" thickBot="1">
      <c r="A72" s="7"/>
      <c r="B72" s="87" t="s">
        <v>272</v>
      </c>
      <c r="C72" s="88">
        <v>9058176</v>
      </c>
      <c r="D72" s="103">
        <v>48.28</v>
      </c>
      <c r="E72" s="7"/>
    </row>
    <row r="73" spans="1:5" ht="15" thickTop="1" thickBot="1">
      <c r="A73" s="7"/>
      <c r="B73" s="91" t="s">
        <v>247</v>
      </c>
      <c r="C73" s="92">
        <v>18762615</v>
      </c>
      <c r="D73" s="104"/>
      <c r="E73" s="7"/>
    </row>
    <row r="74" spans="1:5" ht="14.5" thickTop="1">
      <c r="A74" s="7"/>
      <c r="B74" s="7"/>
      <c r="C74" s="7"/>
      <c r="D74" s="7"/>
      <c r="E74" s="7"/>
    </row>
    <row r="75" spans="1:5" ht="14">
      <c r="A75" s="7"/>
      <c r="B75" s="7"/>
      <c r="C75" s="7"/>
      <c r="D75" s="7"/>
      <c r="E75" s="7"/>
    </row>
    <row r="76" spans="1:5" ht="14">
      <c r="A76" s="195" t="s">
        <v>170</v>
      </c>
      <c r="B76" s="200"/>
      <c r="C76" s="200"/>
      <c r="D76" s="7"/>
      <c r="E76" s="7"/>
    </row>
    <row r="77" spans="1:5" ht="14">
      <c r="A77" s="7"/>
      <c r="B77" s="7"/>
      <c r="C77" s="7"/>
      <c r="D77" s="7"/>
      <c r="E77" s="7"/>
    </row>
    <row r="78" spans="1:5" ht="14.5" thickBot="1">
      <c r="A78" s="199" t="s">
        <v>119</v>
      </c>
      <c r="B78" s="200"/>
      <c r="C78" s="7"/>
      <c r="D78" s="7"/>
      <c r="E78" s="7"/>
    </row>
    <row r="79" spans="1:5" ht="14.5" thickTop="1">
      <c r="A79" s="7"/>
      <c r="B79" s="69" t="s">
        <v>447</v>
      </c>
      <c r="C79" s="70">
        <v>29122304</v>
      </c>
      <c r="D79" s="7"/>
      <c r="E79" s="7"/>
    </row>
    <row r="80" spans="1:5" ht="14">
      <c r="A80" s="7"/>
      <c r="B80" s="71" t="s">
        <v>359</v>
      </c>
      <c r="C80" s="72">
        <v>17798791</v>
      </c>
      <c r="D80" s="7"/>
      <c r="E80" s="7"/>
    </row>
    <row r="81" spans="1:5" ht="14">
      <c r="A81" s="7"/>
      <c r="B81" s="71" t="s">
        <v>448</v>
      </c>
      <c r="C81" s="72">
        <v>17789231</v>
      </c>
      <c r="D81" s="7"/>
      <c r="E81" s="7"/>
    </row>
    <row r="82" spans="1:5" ht="14">
      <c r="A82" s="7"/>
      <c r="B82" s="71" t="s">
        <v>38</v>
      </c>
      <c r="C82" s="107">
        <v>61.08</v>
      </c>
      <c r="D82" s="7"/>
      <c r="E82" s="7"/>
    </row>
    <row r="83" spans="1:5" ht="14">
      <c r="A83" s="7"/>
      <c r="B83" s="71" t="s">
        <v>257</v>
      </c>
      <c r="C83" s="72">
        <v>17598919</v>
      </c>
      <c r="D83" s="7"/>
      <c r="E83" s="7"/>
    </row>
    <row r="84" spans="1:5" ht="14.5" thickBot="1">
      <c r="A84" s="7"/>
      <c r="B84" s="73" t="s">
        <v>116</v>
      </c>
      <c r="C84" s="74"/>
      <c r="D84" s="7"/>
      <c r="E84" s="7"/>
    </row>
    <row r="85" spans="1:5" ht="15" thickTop="1" thickBot="1">
      <c r="A85" s="7"/>
      <c r="B85" s="7"/>
      <c r="C85" s="7"/>
      <c r="D85" s="7"/>
      <c r="E85" s="7"/>
    </row>
    <row r="86" spans="1:5" ht="15" thickTop="1" thickBot="1">
      <c r="A86" s="7"/>
      <c r="B86" s="75" t="s">
        <v>271</v>
      </c>
      <c r="C86" s="76" t="s">
        <v>450</v>
      </c>
      <c r="D86" s="77" t="s">
        <v>380</v>
      </c>
      <c r="E86" s="78" t="s">
        <v>50</v>
      </c>
    </row>
    <row r="87" spans="1:5" ht="14.5" thickTop="1">
      <c r="A87" s="7"/>
      <c r="B87" s="79" t="s">
        <v>353</v>
      </c>
      <c r="C87" s="80">
        <v>9485224</v>
      </c>
      <c r="D87" s="81">
        <v>53.9</v>
      </c>
      <c r="E87" s="108" t="s">
        <v>356</v>
      </c>
    </row>
    <row r="88" spans="1:5" ht="14">
      <c r="A88" s="7"/>
      <c r="B88" s="83" t="s">
        <v>225</v>
      </c>
      <c r="C88" s="84">
        <v>3044141</v>
      </c>
      <c r="D88" s="31">
        <v>17.3</v>
      </c>
      <c r="E88" s="85" t="s">
        <v>163</v>
      </c>
    </row>
    <row r="89" spans="1:5" ht="14">
      <c r="A89" s="7"/>
      <c r="B89" s="83" t="s">
        <v>412</v>
      </c>
      <c r="C89" s="84">
        <v>2739621</v>
      </c>
      <c r="D89" s="31">
        <v>15.57</v>
      </c>
      <c r="E89" s="86" t="s">
        <v>73</v>
      </c>
    </row>
    <row r="90" spans="1:5" ht="14">
      <c r="A90" s="7"/>
      <c r="B90" s="83" t="s">
        <v>226</v>
      </c>
      <c r="C90" s="84">
        <v>1047949</v>
      </c>
      <c r="D90" s="31">
        <v>5.95</v>
      </c>
      <c r="E90" s="86" t="s">
        <v>74</v>
      </c>
    </row>
    <row r="91" spans="1:5" ht="14">
      <c r="A91" s="7"/>
      <c r="B91" s="83" t="s">
        <v>262</v>
      </c>
      <c r="C91" s="84">
        <v>537570</v>
      </c>
      <c r="D91" s="31">
        <v>3.05</v>
      </c>
      <c r="E91" s="86" t="s">
        <v>297</v>
      </c>
    </row>
    <row r="92" spans="1:5" ht="28">
      <c r="A92" s="7"/>
      <c r="B92" s="83" t="s">
        <v>261</v>
      </c>
      <c r="C92" s="84">
        <v>252499</v>
      </c>
      <c r="D92" s="31">
        <v>1.43</v>
      </c>
      <c r="E92" s="86" t="s">
        <v>88</v>
      </c>
    </row>
    <row r="93" spans="1:5" ht="14">
      <c r="A93" s="7"/>
      <c r="B93" s="83" t="s">
        <v>272</v>
      </c>
      <c r="C93" s="84">
        <v>178590</v>
      </c>
      <c r="D93" s="31">
        <v>1.01</v>
      </c>
      <c r="E93" s="85" t="s">
        <v>163</v>
      </c>
    </row>
    <row r="94" spans="1:5" ht="14">
      <c r="A94" s="7"/>
      <c r="B94" s="83" t="s">
        <v>346</v>
      </c>
      <c r="C94" s="84">
        <v>139682</v>
      </c>
      <c r="D94" s="31">
        <v>0.79</v>
      </c>
      <c r="E94" s="86" t="s">
        <v>438</v>
      </c>
    </row>
    <row r="95" spans="1:5" ht="14">
      <c r="A95" s="7"/>
      <c r="B95" s="83" t="s">
        <v>280</v>
      </c>
      <c r="C95" s="84">
        <v>89002</v>
      </c>
      <c r="D95" s="31">
        <v>0.51</v>
      </c>
      <c r="E95" s="85" t="s">
        <v>163</v>
      </c>
    </row>
    <row r="96" spans="1:5" ht="14">
      <c r="A96" s="7"/>
      <c r="B96" s="83" t="s">
        <v>281</v>
      </c>
      <c r="C96" s="84">
        <v>38672</v>
      </c>
      <c r="D96" s="31">
        <v>0.22</v>
      </c>
      <c r="E96" s="86" t="s">
        <v>439</v>
      </c>
    </row>
    <row r="97" spans="1:6" ht="14">
      <c r="A97" s="7"/>
      <c r="B97" s="83" t="s">
        <v>282</v>
      </c>
      <c r="C97" s="84">
        <v>28805</v>
      </c>
      <c r="D97" s="31">
        <v>0.16</v>
      </c>
      <c r="E97" s="86" t="s">
        <v>440</v>
      </c>
    </row>
    <row r="98" spans="1:6" ht="14.5" thickBot="1">
      <c r="A98" s="7"/>
      <c r="B98" s="87" t="s">
        <v>370</v>
      </c>
      <c r="C98" s="88">
        <v>17164</v>
      </c>
      <c r="D98" s="89">
        <v>0.1</v>
      </c>
      <c r="E98" s="109" t="s">
        <v>163</v>
      </c>
    </row>
    <row r="99" spans="1:6" ht="15" thickTop="1" thickBot="1">
      <c r="A99" s="7"/>
      <c r="B99" s="91" t="s">
        <v>247</v>
      </c>
      <c r="C99" s="92">
        <v>17598919</v>
      </c>
      <c r="D99" s="93"/>
      <c r="E99" s="94"/>
    </row>
    <row r="100" spans="1:6" ht="14.5" thickTop="1">
      <c r="A100" s="7"/>
      <c r="B100" s="183"/>
      <c r="C100" s="4"/>
      <c r="D100" s="6"/>
      <c r="E100" s="7"/>
    </row>
    <row r="101" spans="1:6" ht="14">
      <c r="A101" s="7"/>
      <c r="B101" s="199" t="s">
        <v>391</v>
      </c>
      <c r="C101" s="198"/>
      <c r="D101" s="198"/>
      <c r="E101" s="198"/>
      <c r="F101" s="202"/>
    </row>
    <row r="102" spans="1:6" ht="14">
      <c r="A102" s="7"/>
      <c r="B102" s="7"/>
      <c r="C102" s="7"/>
      <c r="D102" s="7"/>
      <c r="E102" s="7"/>
    </row>
    <row r="103" spans="1:6" ht="14">
      <c r="A103" s="195" t="s">
        <v>371</v>
      </c>
      <c r="B103" s="200"/>
      <c r="C103" s="200"/>
      <c r="D103" s="7"/>
      <c r="E103" s="7"/>
    </row>
    <row r="104" spans="1:6" ht="14">
      <c r="A104" s="7"/>
      <c r="B104" s="7"/>
      <c r="C104" s="7"/>
      <c r="D104" s="7"/>
      <c r="E104" s="7"/>
    </row>
    <row r="105" spans="1:6" ht="14.5" thickBot="1">
      <c r="A105" s="199" t="s">
        <v>392</v>
      </c>
      <c r="B105" s="198"/>
      <c r="C105" s="7"/>
      <c r="D105" s="7"/>
      <c r="E105" s="7"/>
    </row>
    <row r="106" spans="1:6" ht="14.5" thickTop="1">
      <c r="A106" s="7"/>
      <c r="B106" s="69" t="s">
        <v>447</v>
      </c>
      <c r="C106" s="70">
        <v>30260207</v>
      </c>
      <c r="D106" s="7"/>
      <c r="E106" s="7"/>
    </row>
    <row r="107" spans="1:6" ht="14">
      <c r="A107" s="7"/>
      <c r="B107" s="71" t="s">
        <v>359</v>
      </c>
      <c r="C107" s="72">
        <v>15051157</v>
      </c>
      <c r="D107" s="7"/>
      <c r="E107" s="7"/>
    </row>
    <row r="108" spans="1:6" ht="14">
      <c r="A108" s="7"/>
      <c r="B108" s="71" t="s">
        <v>304</v>
      </c>
      <c r="C108" s="72">
        <v>49.74</v>
      </c>
      <c r="D108" s="7"/>
      <c r="E108" s="7"/>
    </row>
    <row r="109" spans="1:6" ht="14">
      <c r="A109" s="7"/>
      <c r="B109" s="71" t="s">
        <v>305</v>
      </c>
      <c r="C109" s="72">
        <f>14946689+99661</f>
        <v>15046350</v>
      </c>
      <c r="D109" s="7"/>
      <c r="E109" s="7"/>
    </row>
    <row r="110" spans="1:6" ht="14">
      <c r="A110" s="7"/>
      <c r="B110" s="71" t="s">
        <v>257</v>
      </c>
      <c r="C110" s="72">
        <v>14946689</v>
      </c>
      <c r="D110" s="7"/>
      <c r="E110" s="7"/>
    </row>
    <row r="111" spans="1:6" ht="14.5" thickBot="1">
      <c r="A111" s="7"/>
      <c r="B111" s="73" t="s">
        <v>116</v>
      </c>
      <c r="C111" s="74"/>
      <c r="D111" s="7"/>
      <c r="E111" s="7"/>
    </row>
    <row r="112" spans="1:6" ht="15" thickTop="1" thickBot="1">
      <c r="A112" s="7"/>
      <c r="B112" s="7"/>
      <c r="C112" s="7"/>
      <c r="D112" s="7"/>
      <c r="E112" s="7"/>
    </row>
    <row r="113" spans="1:5" ht="15" thickTop="1" thickBot="1">
      <c r="A113" s="7"/>
      <c r="B113" s="75" t="s">
        <v>271</v>
      </c>
      <c r="C113" s="76" t="s">
        <v>450</v>
      </c>
      <c r="D113" s="77" t="s">
        <v>380</v>
      </c>
      <c r="E113" s="78" t="s">
        <v>50</v>
      </c>
    </row>
    <row r="114" spans="1:5" ht="14.5" thickTop="1">
      <c r="A114" s="7"/>
      <c r="B114" s="79" t="s">
        <v>373</v>
      </c>
      <c r="C114" s="80">
        <v>5429666</v>
      </c>
      <c r="D114" s="81">
        <v>36.33</v>
      </c>
      <c r="E114" s="82" t="s">
        <v>69</v>
      </c>
    </row>
    <row r="115" spans="1:5" ht="14">
      <c r="A115" s="7"/>
      <c r="B115" s="83" t="s">
        <v>374</v>
      </c>
      <c r="C115" s="84">
        <v>4947927</v>
      </c>
      <c r="D115" s="31">
        <v>33.1</v>
      </c>
      <c r="E115" s="86" t="s">
        <v>68</v>
      </c>
    </row>
    <row r="116" spans="1:5" ht="14">
      <c r="A116" s="7"/>
      <c r="B116" s="83" t="s">
        <v>283</v>
      </c>
      <c r="C116" s="84">
        <v>2259094</v>
      </c>
      <c r="D116" s="31">
        <v>15.11</v>
      </c>
      <c r="E116" s="86" t="s">
        <v>296</v>
      </c>
    </row>
    <row r="117" spans="1:5" ht="14">
      <c r="A117" s="7"/>
      <c r="B117" s="83" t="s">
        <v>342</v>
      </c>
      <c r="C117" s="84">
        <v>1544642</v>
      </c>
      <c r="D117" s="31">
        <v>10.33</v>
      </c>
      <c r="E117" s="86" t="s">
        <v>70</v>
      </c>
    </row>
    <row r="118" spans="1:5" ht="14">
      <c r="A118" s="7"/>
      <c r="B118" s="83" t="s">
        <v>226</v>
      </c>
      <c r="C118" s="84">
        <v>269316</v>
      </c>
      <c r="D118" s="31">
        <v>1.8</v>
      </c>
      <c r="E118" s="86" t="s">
        <v>71</v>
      </c>
    </row>
    <row r="119" spans="1:5" ht="28">
      <c r="A119" s="7"/>
      <c r="B119" s="83" t="s">
        <v>261</v>
      </c>
      <c r="C119" s="84">
        <v>214116</v>
      </c>
      <c r="D119" s="31">
        <v>1.43</v>
      </c>
      <c r="E119" s="86" t="s">
        <v>72</v>
      </c>
    </row>
    <row r="120" spans="1:5" ht="14">
      <c r="A120" s="7"/>
      <c r="B120" s="83" t="s">
        <v>345</v>
      </c>
      <c r="C120" s="84">
        <v>188598</v>
      </c>
      <c r="D120" s="31">
        <v>1.26</v>
      </c>
      <c r="E120" s="85" t="s">
        <v>163</v>
      </c>
    </row>
    <row r="121" spans="1:5" ht="14">
      <c r="A121" s="7"/>
      <c r="B121" s="83" t="s">
        <v>223</v>
      </c>
      <c r="C121" s="84">
        <v>31691</v>
      </c>
      <c r="D121" s="31">
        <v>0.21</v>
      </c>
      <c r="E121" s="85" t="s">
        <v>163</v>
      </c>
    </row>
    <row r="122" spans="1:5" ht="14">
      <c r="A122" s="7"/>
      <c r="B122" s="83" t="s">
        <v>375</v>
      </c>
      <c r="C122" s="84">
        <v>23545</v>
      </c>
      <c r="D122" s="31">
        <v>0.16</v>
      </c>
      <c r="E122" s="85" t="s">
        <v>163</v>
      </c>
    </row>
    <row r="123" spans="1:5" ht="14">
      <c r="A123" s="7"/>
      <c r="B123" s="83" t="s">
        <v>224</v>
      </c>
      <c r="C123" s="84">
        <v>18828</v>
      </c>
      <c r="D123" s="31">
        <v>0.13</v>
      </c>
      <c r="E123" s="86" t="s">
        <v>298</v>
      </c>
    </row>
    <row r="124" spans="1:5" ht="14">
      <c r="A124" s="7"/>
      <c r="B124" s="83" t="s">
        <v>333</v>
      </c>
      <c r="C124" s="84">
        <v>10371</v>
      </c>
      <c r="D124" s="31">
        <v>7.0000000000000007E-2</v>
      </c>
      <c r="E124" s="86" t="s">
        <v>299</v>
      </c>
    </row>
    <row r="125" spans="1:5" ht="14.5" thickBot="1">
      <c r="A125" s="7"/>
      <c r="B125" s="87" t="s">
        <v>334</v>
      </c>
      <c r="C125" s="88">
        <v>8895</v>
      </c>
      <c r="D125" s="89">
        <v>0.06</v>
      </c>
      <c r="E125" s="90" t="s">
        <v>437</v>
      </c>
    </row>
    <row r="126" spans="1:5" ht="15" thickTop="1" thickBot="1">
      <c r="A126" s="7"/>
      <c r="B126" s="91" t="s">
        <v>247</v>
      </c>
      <c r="C126" s="92">
        <v>14946689</v>
      </c>
      <c r="D126" s="93"/>
      <c r="E126" s="94"/>
    </row>
    <row r="127" spans="1:5" ht="14.5" thickTop="1">
      <c r="A127" s="7"/>
      <c r="B127" s="7"/>
      <c r="C127" s="7"/>
      <c r="D127" s="7"/>
      <c r="E127" s="7"/>
    </row>
    <row r="128" spans="1:5" ht="14.5" thickBot="1">
      <c r="A128" s="199" t="s">
        <v>307</v>
      </c>
      <c r="B128" s="198"/>
      <c r="C128" s="7"/>
      <c r="D128" s="7"/>
      <c r="E128" s="7"/>
    </row>
    <row r="129" spans="1:5" ht="14.5" thickTop="1">
      <c r="A129" s="7"/>
      <c r="B129" s="69" t="s">
        <v>447</v>
      </c>
      <c r="C129" s="70">
        <v>30279209</v>
      </c>
      <c r="D129" s="7"/>
      <c r="E129" s="7"/>
    </row>
    <row r="130" spans="1:5" ht="14">
      <c r="A130" s="7"/>
      <c r="B130" s="71" t="s">
        <v>359</v>
      </c>
      <c r="C130" s="72">
        <v>15439684</v>
      </c>
      <c r="D130" s="7"/>
      <c r="E130" s="7"/>
    </row>
    <row r="131" spans="1:5" ht="14">
      <c r="A131" s="7"/>
      <c r="B131" s="71" t="s">
        <v>258</v>
      </c>
      <c r="C131" s="72">
        <v>50.99</v>
      </c>
      <c r="D131" s="7"/>
      <c r="E131" s="7"/>
    </row>
    <row r="132" spans="1:5" ht="14">
      <c r="A132" s="7"/>
      <c r="B132" s="71" t="s">
        <v>305</v>
      </c>
      <c r="C132" s="72">
        <f>15279787+155233</f>
        <v>15435020</v>
      </c>
      <c r="D132" s="7"/>
      <c r="E132" s="7"/>
    </row>
    <row r="133" spans="1:5" ht="14">
      <c r="A133" s="7"/>
      <c r="B133" s="71" t="s">
        <v>257</v>
      </c>
      <c r="C133" s="72">
        <v>15279787</v>
      </c>
      <c r="D133" s="7"/>
      <c r="E133" s="7"/>
    </row>
    <row r="134" spans="1:5" ht="14.5" thickBot="1">
      <c r="A134" s="7"/>
      <c r="B134" s="73" t="s">
        <v>116</v>
      </c>
      <c r="C134" s="74"/>
      <c r="D134" s="7"/>
      <c r="E134" s="7"/>
    </row>
    <row r="135" spans="1:5" ht="15" thickTop="1" thickBot="1">
      <c r="A135" s="7"/>
      <c r="B135" s="7"/>
      <c r="C135" s="7"/>
      <c r="D135" s="7"/>
      <c r="E135" s="7"/>
    </row>
    <row r="136" spans="1:5" ht="15" thickTop="1" thickBot="1">
      <c r="A136" s="7"/>
      <c r="B136" s="75" t="s">
        <v>271</v>
      </c>
      <c r="C136" s="76" t="s">
        <v>450</v>
      </c>
      <c r="D136" s="78" t="s">
        <v>380</v>
      </c>
      <c r="E136" s="7"/>
    </row>
    <row r="137" spans="1:5" ht="14.5" thickTop="1">
      <c r="A137" s="7"/>
      <c r="B137" s="100" t="s">
        <v>374</v>
      </c>
      <c r="C137" s="101">
        <v>8257468</v>
      </c>
      <c r="D137" s="102">
        <v>54.04</v>
      </c>
      <c r="E137" s="7"/>
    </row>
    <row r="138" spans="1:5" ht="14.5" thickBot="1">
      <c r="A138" s="7"/>
      <c r="B138" s="87" t="s">
        <v>373</v>
      </c>
      <c r="C138" s="88">
        <v>7022319</v>
      </c>
      <c r="D138" s="103">
        <v>45.96</v>
      </c>
      <c r="E138" s="7"/>
    </row>
    <row r="139" spans="1:5" ht="15" thickTop="1" thickBot="1">
      <c r="A139" s="7"/>
      <c r="B139" s="91" t="s">
        <v>247</v>
      </c>
      <c r="C139" s="110">
        <v>15279787</v>
      </c>
      <c r="D139" s="111"/>
      <c r="E139" s="7"/>
    </row>
    <row r="140" spans="1:5" ht="14.5" thickTop="1">
      <c r="A140" s="7"/>
      <c r="B140" s="7"/>
      <c r="C140" s="7"/>
      <c r="D140" s="7"/>
      <c r="E140" s="7"/>
    </row>
    <row r="143" spans="1:5" ht="14">
      <c r="A143" s="195" t="s">
        <v>6</v>
      </c>
      <c r="B143" s="198"/>
      <c r="C143" s="200"/>
      <c r="D143" s="7"/>
      <c r="E143" s="7"/>
    </row>
    <row r="144" spans="1:5" ht="14">
      <c r="A144" s="7"/>
      <c r="B144" s="7"/>
      <c r="C144" s="7"/>
      <c r="D144" s="7"/>
      <c r="E144" s="7"/>
    </row>
    <row r="145" spans="1:5" ht="14.5" thickBot="1">
      <c r="A145" s="199" t="s">
        <v>9</v>
      </c>
      <c r="B145" s="198"/>
      <c r="C145" s="7"/>
      <c r="D145" s="7"/>
      <c r="E145" s="7"/>
    </row>
    <row r="146" spans="1:5" ht="14.5" thickTop="1">
      <c r="A146" s="7"/>
      <c r="B146" s="69" t="s">
        <v>447</v>
      </c>
      <c r="C146" s="70">
        <v>30813005</v>
      </c>
      <c r="D146" s="7"/>
      <c r="E146" s="7"/>
    </row>
    <row r="147" spans="1:5" ht="14">
      <c r="A147" s="7"/>
      <c r="B147" s="71" t="s">
        <v>359</v>
      </c>
      <c r="C147" s="72">
        <v>16929088</v>
      </c>
      <c r="D147" s="7"/>
      <c r="E147" s="7"/>
    </row>
    <row r="148" spans="1:5" ht="14">
      <c r="A148" s="7"/>
      <c r="B148" s="71" t="s">
        <v>304</v>
      </c>
      <c r="C148" s="72">
        <v>54.94</v>
      </c>
      <c r="D148" s="7"/>
      <c r="E148" s="7"/>
    </row>
    <row r="149" spans="1:5" ht="14">
      <c r="A149" s="7"/>
      <c r="B149" s="71" t="s">
        <v>305</v>
      </c>
      <c r="C149" s="72">
        <v>16923832</v>
      </c>
      <c r="D149" s="7"/>
      <c r="E149" s="7"/>
    </row>
    <row r="150" spans="1:5" ht="14">
      <c r="A150" s="7"/>
      <c r="B150" s="71" t="s">
        <v>257</v>
      </c>
      <c r="C150" s="72">
        <v>16806170</v>
      </c>
      <c r="D150" s="7"/>
      <c r="E150" s="7"/>
    </row>
    <row r="151" spans="1:5" ht="14.5" thickBot="1">
      <c r="A151" s="7"/>
      <c r="B151" s="73" t="s">
        <v>11</v>
      </c>
      <c r="C151" s="112">
        <f>C150/C149*100</f>
        <v>99.304755565997098</v>
      </c>
      <c r="D151" s="7"/>
      <c r="E151" s="7"/>
    </row>
    <row r="152" spans="1:5" ht="14.5" thickBot="1">
      <c r="A152" s="7"/>
      <c r="B152" s="7"/>
      <c r="C152" s="7"/>
      <c r="D152" s="7"/>
      <c r="E152" s="7"/>
    </row>
    <row r="153" spans="1:5" ht="15" thickTop="1" thickBot="1">
      <c r="A153" s="7"/>
      <c r="B153" s="75" t="s">
        <v>271</v>
      </c>
      <c r="C153" s="76" t="s">
        <v>450</v>
      </c>
      <c r="D153" s="77" t="s">
        <v>380</v>
      </c>
      <c r="E153" s="78" t="s">
        <v>50</v>
      </c>
    </row>
    <row r="154" spans="1:5" ht="28">
      <c r="A154" s="7"/>
      <c r="B154" s="79" t="s">
        <v>12</v>
      </c>
      <c r="C154" s="80">
        <v>6981319</v>
      </c>
      <c r="D154" s="81">
        <v>41.54</v>
      </c>
      <c r="E154" s="82" t="s">
        <v>69</v>
      </c>
    </row>
    <row r="155" spans="1:5" ht="28">
      <c r="A155" s="7"/>
      <c r="B155" s="83" t="s">
        <v>13</v>
      </c>
      <c r="C155" s="84">
        <v>6128255</v>
      </c>
      <c r="D155" s="31">
        <v>36.46</v>
      </c>
      <c r="E155" s="86" t="s">
        <v>68</v>
      </c>
    </row>
    <row r="156" spans="1:5" ht="14">
      <c r="A156" s="7"/>
      <c r="B156" s="83" t="s">
        <v>14</v>
      </c>
      <c r="C156" s="84">
        <v>2299870</v>
      </c>
      <c r="D156" s="31">
        <v>13.68</v>
      </c>
      <c r="E156" s="86" t="s">
        <v>357</v>
      </c>
    </row>
    <row r="157" spans="1:5" ht="28">
      <c r="A157" s="7"/>
      <c r="B157" s="83" t="s">
        <v>15</v>
      </c>
      <c r="C157" s="84">
        <v>416898</v>
      </c>
      <c r="D157" s="31">
        <v>2.48</v>
      </c>
      <c r="E157" s="86" t="s">
        <v>80</v>
      </c>
    </row>
    <row r="158" spans="1:5" ht="14">
      <c r="A158" s="7"/>
      <c r="B158" s="83" t="s">
        <v>16</v>
      </c>
      <c r="C158" s="84">
        <v>294273</v>
      </c>
      <c r="D158" s="31">
        <v>1.75</v>
      </c>
      <c r="E158" s="86" t="s">
        <v>74</v>
      </c>
    </row>
    <row r="159" spans="1:5" ht="14">
      <c r="A159" s="7"/>
      <c r="B159" s="83" t="s">
        <v>17</v>
      </c>
      <c r="C159" s="84">
        <v>242439</v>
      </c>
      <c r="D159" s="31">
        <v>1.44</v>
      </c>
      <c r="E159" s="86" t="s">
        <v>81</v>
      </c>
    </row>
    <row r="160" spans="1:5" ht="14">
      <c r="A160" s="7"/>
      <c r="B160" s="83" t="s">
        <v>18</v>
      </c>
      <c r="C160" s="84">
        <v>214657</v>
      </c>
      <c r="D160" s="31">
        <v>1.28</v>
      </c>
      <c r="E160" s="86" t="s">
        <v>82</v>
      </c>
    </row>
    <row r="161" spans="1:5" ht="14">
      <c r="A161" s="7"/>
      <c r="B161" s="83" t="s">
        <v>19</v>
      </c>
      <c r="C161" s="84">
        <v>177315</v>
      </c>
      <c r="D161" s="31">
        <v>1.06</v>
      </c>
      <c r="E161" s="86" t="s">
        <v>22</v>
      </c>
    </row>
    <row r="162" spans="1:5" ht="14">
      <c r="A162" s="7"/>
      <c r="B162" s="83" t="s">
        <v>20</v>
      </c>
      <c r="C162" s="84">
        <v>29548</v>
      </c>
      <c r="D162" s="31">
        <v>0.18</v>
      </c>
      <c r="E162" s="86" t="s">
        <v>39</v>
      </c>
    </row>
    <row r="163" spans="1:5" ht="14.5" thickBot="1">
      <c r="A163" s="7"/>
      <c r="B163" s="87" t="s">
        <v>21</v>
      </c>
      <c r="C163" s="88">
        <v>21596</v>
      </c>
      <c r="D163" s="89">
        <v>0.13</v>
      </c>
      <c r="E163" s="90" t="s">
        <v>40</v>
      </c>
    </row>
    <row r="164" spans="1:5" ht="14.5" thickBot="1">
      <c r="A164" s="7"/>
      <c r="B164" s="91" t="s">
        <v>247</v>
      </c>
      <c r="C164" s="92">
        <f>SUM(C154:C163)</f>
        <v>16806170</v>
      </c>
      <c r="D164" s="93"/>
      <c r="E164" s="94"/>
    </row>
    <row r="165" spans="1:5" ht="14">
      <c r="A165" s="7"/>
      <c r="B165" s="7"/>
      <c r="C165" s="7"/>
      <c r="D165" s="7"/>
      <c r="E165" s="7"/>
    </row>
    <row r="166" spans="1:5" ht="14.5" thickBot="1">
      <c r="A166" s="199" t="s">
        <v>10</v>
      </c>
      <c r="B166" s="198"/>
      <c r="C166" s="7"/>
      <c r="D166" s="7"/>
      <c r="E166" s="7"/>
    </row>
    <row r="167" spans="1:5" ht="14.5" thickTop="1">
      <c r="A167" s="113"/>
      <c r="B167" s="69" t="s">
        <v>447</v>
      </c>
      <c r="C167" s="70">
        <v>30833924</v>
      </c>
      <c r="D167" s="7"/>
      <c r="E167" s="7"/>
    </row>
    <row r="168" spans="1:5" ht="14">
      <c r="A168" s="7"/>
      <c r="B168" s="71" t="s">
        <v>359</v>
      </c>
      <c r="C168" s="72">
        <v>17054690</v>
      </c>
      <c r="D168" s="7"/>
      <c r="E168" s="7"/>
    </row>
    <row r="169" spans="1:5" ht="14">
      <c r="A169" s="7"/>
      <c r="B169" s="71" t="s">
        <v>258</v>
      </c>
      <c r="C169" s="72">
        <v>55.31</v>
      </c>
      <c r="D169" s="7"/>
      <c r="E169" s="7"/>
    </row>
    <row r="170" spans="1:5" ht="14">
      <c r="A170" s="7"/>
      <c r="B170" s="71" t="s">
        <v>305</v>
      </c>
      <c r="C170" s="72">
        <v>17050417</v>
      </c>
      <c r="D170" s="7"/>
      <c r="E170" s="7"/>
    </row>
    <row r="171" spans="1:5" ht="14">
      <c r="A171" s="7"/>
      <c r="B171" s="71" t="s">
        <v>257</v>
      </c>
      <c r="C171" s="72">
        <v>16850321</v>
      </c>
      <c r="D171" s="7"/>
      <c r="E171" s="7"/>
    </row>
    <row r="172" spans="1:5" ht="14.5" thickBot="1">
      <c r="A172" s="7"/>
      <c r="B172" s="73" t="s">
        <v>11</v>
      </c>
      <c r="C172" s="112">
        <f>C171/C170*100</f>
        <v>98.826445124479946</v>
      </c>
      <c r="D172" s="7"/>
      <c r="E172" s="7"/>
    </row>
    <row r="173" spans="1:5" ht="14.5" thickBot="1">
      <c r="A173" s="7"/>
      <c r="B173" s="7"/>
      <c r="C173" s="7"/>
      <c r="D173" s="7"/>
      <c r="E173" s="7"/>
    </row>
    <row r="174" spans="1:5" ht="15" thickTop="1" thickBot="1">
      <c r="A174" s="7"/>
      <c r="B174" s="75" t="s">
        <v>271</v>
      </c>
      <c r="C174" s="76" t="s">
        <v>450</v>
      </c>
      <c r="D174" s="78" t="s">
        <v>380</v>
      </c>
      <c r="E174" s="7"/>
    </row>
    <row r="175" spans="1:5" ht="28.5" thickTop="1">
      <c r="A175" s="7"/>
      <c r="B175" s="100" t="s">
        <v>482</v>
      </c>
      <c r="C175" s="101">
        <v>8933887</v>
      </c>
      <c r="D175" s="102">
        <v>53.01</v>
      </c>
      <c r="E175" s="7"/>
    </row>
    <row r="176" spans="1:5" ht="29" thickTop="1" thickBot="1">
      <c r="A176" s="7"/>
      <c r="B176" s="87" t="s">
        <v>483</v>
      </c>
      <c r="C176" s="88">
        <v>7919134</v>
      </c>
      <c r="D176" s="103">
        <v>46.99</v>
      </c>
      <c r="E176" s="7"/>
    </row>
    <row r="177" spans="1:5" ht="15" thickTop="1" thickBot="1">
      <c r="A177" s="7"/>
      <c r="B177" s="91" t="s">
        <v>247</v>
      </c>
      <c r="C177" s="110">
        <f>C176+C175</f>
        <v>16853021</v>
      </c>
      <c r="D177" s="111"/>
      <c r="E177" s="114"/>
    </row>
    <row r="178" spans="1:5" ht="14">
      <c r="A178" s="7"/>
      <c r="B178" s="7"/>
      <c r="C178" s="7"/>
      <c r="D178" s="7"/>
      <c r="E178" s="7"/>
    </row>
    <row r="181" spans="1:5" ht="20" customHeight="1">
      <c r="A181" s="195" t="s">
        <v>661</v>
      </c>
      <c r="B181" s="195"/>
      <c r="C181" s="195"/>
      <c r="D181" s="7"/>
      <c r="E181" s="7"/>
    </row>
    <row r="182" spans="1:5" ht="14">
      <c r="A182" s="7"/>
      <c r="B182" s="7"/>
      <c r="C182" s="7"/>
      <c r="D182" s="7"/>
      <c r="E182" s="7"/>
    </row>
    <row r="183" spans="1:5" ht="14.5" thickBot="1">
      <c r="A183" s="196" t="s">
        <v>957</v>
      </c>
      <c r="B183" s="197"/>
      <c r="C183" s="7"/>
      <c r="D183" s="7"/>
      <c r="E183" s="7"/>
    </row>
    <row r="184" spans="1:5" ht="14.5" thickTop="1">
      <c r="A184" s="7"/>
      <c r="B184" s="69" t="s">
        <v>447</v>
      </c>
      <c r="C184" s="115">
        <v>30688570</v>
      </c>
      <c r="D184" s="7"/>
      <c r="E184" s="7"/>
    </row>
    <row r="185" spans="1:5" ht="14">
      <c r="A185" s="7"/>
      <c r="B185" s="116" t="s">
        <v>663</v>
      </c>
      <c r="C185" s="117">
        <v>15023886</v>
      </c>
      <c r="D185" s="7"/>
      <c r="E185" s="7"/>
    </row>
    <row r="186" spans="1:5" ht="14">
      <c r="A186" s="7"/>
      <c r="B186" s="116" t="s">
        <v>701</v>
      </c>
      <c r="C186" s="117">
        <v>42814</v>
      </c>
      <c r="D186" s="7"/>
      <c r="E186" s="7"/>
    </row>
    <row r="187" spans="1:5" ht="14">
      <c r="A187" s="7"/>
      <c r="B187" s="116" t="s">
        <v>449</v>
      </c>
      <c r="C187" s="117">
        <v>48.96</v>
      </c>
      <c r="D187" s="7"/>
      <c r="E187" s="7"/>
    </row>
    <row r="188" spans="1:5" ht="14">
      <c r="A188" s="7"/>
      <c r="B188" s="116" t="s">
        <v>664</v>
      </c>
      <c r="C188" s="117">
        <v>14898934</v>
      </c>
      <c r="D188" s="7"/>
      <c r="E188" s="7"/>
    </row>
    <row r="189" spans="1:5" ht="14">
      <c r="A189" s="7"/>
      <c r="B189" s="116" t="s">
        <v>666</v>
      </c>
      <c r="C189" s="117">
        <v>124952</v>
      </c>
      <c r="D189" s="7"/>
      <c r="E189" s="7"/>
    </row>
    <row r="190" spans="1:5" ht="14.5" thickBot="1">
      <c r="A190" s="7"/>
      <c r="B190" s="118" t="s">
        <v>703</v>
      </c>
      <c r="C190" s="104">
        <v>99.17</v>
      </c>
      <c r="D190" s="7"/>
      <c r="E190" s="7"/>
    </row>
    <row r="191" spans="1:5" ht="15" thickTop="1" thickBot="1">
      <c r="A191" s="7"/>
      <c r="B191" s="7"/>
      <c r="C191" s="7"/>
      <c r="D191" s="7"/>
      <c r="E191" s="7"/>
    </row>
    <row r="192" spans="1:5" ht="15" thickTop="1" thickBot="1">
      <c r="A192" s="7"/>
      <c r="B192" s="75" t="s">
        <v>271</v>
      </c>
      <c r="C192" s="76" t="s">
        <v>450</v>
      </c>
      <c r="D192" s="119" t="s">
        <v>380</v>
      </c>
      <c r="E192" s="78" t="s">
        <v>660</v>
      </c>
    </row>
    <row r="193" spans="1:5" ht="14.5" thickTop="1">
      <c r="A193" s="7"/>
      <c r="B193" s="79" t="s">
        <v>689</v>
      </c>
      <c r="C193" s="80">
        <v>5179092</v>
      </c>
      <c r="D193" s="120">
        <v>34.76</v>
      </c>
      <c r="E193" s="82" t="s">
        <v>667</v>
      </c>
    </row>
    <row r="194" spans="1:5" ht="28">
      <c r="A194" s="7"/>
      <c r="B194" s="83" t="s">
        <v>691</v>
      </c>
      <c r="C194" s="84">
        <v>5031060</v>
      </c>
      <c r="D194" s="121">
        <v>33.770000000000003</v>
      </c>
      <c r="E194" s="86" t="s">
        <v>684</v>
      </c>
    </row>
    <row r="195" spans="1:5" ht="14">
      <c r="A195" s="7"/>
      <c r="B195" s="122" t="s">
        <v>683</v>
      </c>
      <c r="C195" s="123">
        <v>3099079</v>
      </c>
      <c r="D195" s="124">
        <v>13.68</v>
      </c>
      <c r="E195" s="125" t="s">
        <v>668</v>
      </c>
    </row>
    <row r="196" spans="1:5" ht="28">
      <c r="A196" s="7"/>
      <c r="B196" s="122" t="s">
        <v>261</v>
      </c>
      <c r="C196" s="123">
        <v>486084</v>
      </c>
      <c r="D196" s="124">
        <v>3.26</v>
      </c>
      <c r="E196" s="126" t="s">
        <v>669</v>
      </c>
    </row>
    <row r="197" spans="1:5" ht="28">
      <c r="A197" s="7"/>
      <c r="B197" s="122" t="s">
        <v>670</v>
      </c>
      <c r="C197" s="123">
        <v>353883</v>
      </c>
      <c r="D197" s="124">
        <v>2.38</v>
      </c>
      <c r="E197" s="126" t="s">
        <v>671</v>
      </c>
    </row>
    <row r="198" spans="1:5" ht="14">
      <c r="A198" s="7"/>
      <c r="B198" s="122" t="s">
        <v>672</v>
      </c>
      <c r="C198" s="123">
        <v>238761</v>
      </c>
      <c r="D198" s="124">
        <v>1.6</v>
      </c>
      <c r="E198" s="126" t="s">
        <v>673</v>
      </c>
    </row>
    <row r="199" spans="1:5" ht="14">
      <c r="A199" s="7"/>
      <c r="B199" s="122" t="s">
        <v>674</v>
      </c>
      <c r="C199" s="123">
        <v>211242</v>
      </c>
      <c r="D199" s="124">
        <v>1.42</v>
      </c>
      <c r="E199" s="126" t="s">
        <v>675</v>
      </c>
    </row>
    <row r="200" spans="1:5" ht="14">
      <c r="A200" s="7"/>
      <c r="B200" s="122" t="s">
        <v>676</v>
      </c>
      <c r="C200" s="123">
        <v>124132</v>
      </c>
      <c r="D200" s="124">
        <v>0.83</v>
      </c>
      <c r="E200" s="125" t="s">
        <v>668</v>
      </c>
    </row>
    <row r="201" spans="1:5" ht="14">
      <c r="A201" s="7"/>
      <c r="B201" s="122" t="s">
        <v>677</v>
      </c>
      <c r="C201" s="123">
        <v>77630</v>
      </c>
      <c r="D201" s="124">
        <v>0.52</v>
      </c>
      <c r="E201" s="126" t="s">
        <v>678</v>
      </c>
    </row>
    <row r="202" spans="1:5" ht="14">
      <c r="A202" s="7"/>
      <c r="B202" s="122" t="s">
        <v>679</v>
      </c>
      <c r="C202" s="123">
        <v>68186</v>
      </c>
      <c r="D202" s="124">
        <v>0.42</v>
      </c>
      <c r="E202" s="126" t="s">
        <v>669</v>
      </c>
    </row>
    <row r="203" spans="1:5" ht="14.5" thickBot="1">
      <c r="A203" s="7"/>
      <c r="B203" s="127" t="s">
        <v>680</v>
      </c>
      <c r="C203" s="92">
        <v>29785</v>
      </c>
      <c r="D203" s="128">
        <v>0.2</v>
      </c>
      <c r="E203" s="94" t="s">
        <v>681</v>
      </c>
    </row>
    <row r="204" spans="1:5" ht="15" thickTop="1" thickBot="1">
      <c r="A204" s="7"/>
      <c r="B204" s="91" t="s">
        <v>231</v>
      </c>
      <c r="C204" s="92">
        <f>SUM(C193:C203)</f>
        <v>14898934</v>
      </c>
      <c r="D204" s="128"/>
      <c r="E204" s="94"/>
    </row>
    <row r="205" spans="1:5" ht="12.5" thickTop="1"/>
    <row r="206" spans="1:5" ht="14.5" thickBot="1">
      <c r="A206" s="197" t="s">
        <v>682</v>
      </c>
      <c r="B206" s="198"/>
      <c r="C206" s="7"/>
      <c r="D206" s="7"/>
    </row>
    <row r="207" spans="1:5" ht="14.5" thickTop="1">
      <c r="A207" s="113"/>
      <c r="B207" s="69" t="s">
        <v>447</v>
      </c>
      <c r="C207" s="115">
        <v>30709281</v>
      </c>
      <c r="D207" s="7"/>
    </row>
    <row r="208" spans="1:5" ht="14">
      <c r="A208" s="7"/>
      <c r="B208" s="116" t="s">
        <v>662</v>
      </c>
      <c r="C208" s="117">
        <v>16993169</v>
      </c>
      <c r="D208" s="7"/>
    </row>
    <row r="209" spans="1:5" ht="14">
      <c r="A209" s="7"/>
      <c r="B209" s="116" t="s">
        <v>700</v>
      </c>
      <c r="C209" s="117">
        <v>56845</v>
      </c>
      <c r="D209" s="7"/>
    </row>
    <row r="210" spans="1:5" ht="14">
      <c r="A210" s="7"/>
      <c r="B210" s="116" t="s">
        <v>699</v>
      </c>
      <c r="C210" s="117">
        <v>55.34</v>
      </c>
      <c r="D210" s="7"/>
    </row>
    <row r="211" spans="1:5" ht="14">
      <c r="A211" s="7"/>
      <c r="B211" s="116" t="s">
        <v>450</v>
      </c>
      <c r="C211" s="117">
        <v>16742938</v>
      </c>
      <c r="D211" s="7"/>
    </row>
    <row r="212" spans="1:5" ht="14">
      <c r="A212" s="7"/>
      <c r="B212" s="116" t="s">
        <v>665</v>
      </c>
      <c r="C212" s="117">
        <v>250231</v>
      </c>
      <c r="D212" s="7"/>
    </row>
    <row r="213" spans="1:5" ht="14.5" thickBot="1">
      <c r="A213" s="7"/>
      <c r="B213" s="118" t="s">
        <v>703</v>
      </c>
      <c r="C213" s="104">
        <f>C211/C208*100</f>
        <v>98.527461240454912</v>
      </c>
      <c r="D213" s="7"/>
    </row>
    <row r="214" spans="1:5" ht="14.5" thickTop="1">
      <c r="A214" s="7"/>
      <c r="B214" s="183"/>
      <c r="C214" s="6"/>
      <c r="D214" s="7"/>
    </row>
    <row r="215" spans="1:5" ht="14.5" thickBot="1">
      <c r="A215" s="7"/>
      <c r="B215" s="7"/>
      <c r="C215" s="7"/>
      <c r="D215" s="7"/>
    </row>
    <row r="216" spans="1:5" ht="15" thickTop="1" thickBot="1">
      <c r="A216" s="7"/>
      <c r="B216" s="75" t="s">
        <v>271</v>
      </c>
      <c r="C216" s="76" t="s">
        <v>450</v>
      </c>
      <c r="D216" s="78" t="s">
        <v>380</v>
      </c>
    </row>
    <row r="217" spans="1:5" ht="14.5" thickTop="1">
      <c r="A217" s="7"/>
      <c r="B217" s="100" t="s">
        <v>690</v>
      </c>
      <c r="C217" s="101">
        <v>8630627</v>
      </c>
      <c r="D217" s="102">
        <v>51.55</v>
      </c>
    </row>
    <row r="218" spans="1:5" ht="28.5" thickBot="1">
      <c r="A218" s="7"/>
      <c r="B218" s="87" t="s">
        <v>692</v>
      </c>
      <c r="C218" s="88">
        <v>8112311</v>
      </c>
      <c r="D218" s="103">
        <v>48.45</v>
      </c>
    </row>
    <row r="219" spans="1:5" ht="15" thickTop="1" thickBot="1">
      <c r="A219" s="7"/>
      <c r="B219" s="91" t="s">
        <v>247</v>
      </c>
      <c r="C219" s="110">
        <f>C218+C217</f>
        <v>16742938</v>
      </c>
      <c r="D219" s="111"/>
    </row>
    <row r="220" spans="1:5" ht="12.5" thickTop="1"/>
    <row r="222" spans="1:5" ht="18">
      <c r="A222" s="195" t="s">
        <v>958</v>
      </c>
      <c r="B222" s="195"/>
      <c r="C222" s="195"/>
      <c r="D222" s="7"/>
      <c r="E222" s="7"/>
    </row>
    <row r="223" spans="1:5" ht="14">
      <c r="A223" s="7"/>
      <c r="B223" s="7"/>
      <c r="C223" s="7"/>
      <c r="D223" s="7"/>
      <c r="E223" s="7"/>
    </row>
    <row r="224" spans="1:5" ht="14.5" thickBot="1">
      <c r="A224" s="196" t="s">
        <v>959</v>
      </c>
      <c r="B224" s="197"/>
      <c r="C224" s="7"/>
      <c r="D224" s="7"/>
      <c r="E224" s="7"/>
    </row>
    <row r="225" spans="1:5" ht="14.5" thickTop="1">
      <c r="A225" s="7"/>
      <c r="B225" s="69" t="s">
        <v>447</v>
      </c>
      <c r="C225" s="115">
        <v>30204684</v>
      </c>
      <c r="D225" s="7"/>
      <c r="E225" s="7"/>
    </row>
    <row r="226" spans="1:5" ht="14">
      <c r="A226" s="7"/>
      <c r="B226" s="116" t="s">
        <v>663</v>
      </c>
      <c r="C226" s="117">
        <v>19483760</v>
      </c>
      <c r="D226" s="7"/>
      <c r="E226" s="7"/>
    </row>
    <row r="227" spans="1:5" ht="14">
      <c r="A227" s="7"/>
      <c r="B227" s="116" t="s">
        <v>980</v>
      </c>
      <c r="C227" s="117">
        <v>462446</v>
      </c>
      <c r="D227" s="7"/>
      <c r="E227" s="7"/>
    </row>
    <row r="228" spans="1:5" ht="14">
      <c r="A228" s="7"/>
      <c r="B228" s="116" t="s">
        <v>449</v>
      </c>
      <c r="C228" s="117">
        <v>64.510000000000005</v>
      </c>
      <c r="D228" s="7"/>
      <c r="E228" s="7"/>
    </row>
    <row r="229" spans="1:5" ht="14">
      <c r="A229" s="7"/>
      <c r="B229" s="116" t="s">
        <v>664</v>
      </c>
      <c r="C229" s="117">
        <v>19425459</v>
      </c>
      <c r="D229" s="7"/>
      <c r="E229" s="7"/>
    </row>
    <row r="230" spans="1:5" ht="14">
      <c r="A230" s="7"/>
      <c r="B230" s="116" t="s">
        <v>666</v>
      </c>
      <c r="C230" s="117">
        <v>58301</v>
      </c>
      <c r="D230" s="7"/>
      <c r="E230" s="7"/>
    </row>
    <row r="231" spans="1:5" ht="14.5" thickBot="1">
      <c r="A231" s="7"/>
      <c r="B231" s="118" t="s">
        <v>703</v>
      </c>
      <c r="C231" s="104">
        <v>99.7</v>
      </c>
      <c r="D231" s="7"/>
      <c r="E231" s="7"/>
    </row>
    <row r="232" spans="1:5" ht="15" thickTop="1" thickBot="1">
      <c r="A232" s="7"/>
      <c r="B232" s="7"/>
      <c r="C232" s="7"/>
      <c r="D232" s="7"/>
      <c r="E232" s="7"/>
    </row>
    <row r="233" spans="1:5" ht="15" thickTop="1" thickBot="1">
      <c r="A233" s="7"/>
      <c r="B233" s="75" t="s">
        <v>271</v>
      </c>
      <c r="C233" s="76" t="s">
        <v>450</v>
      </c>
      <c r="D233" s="119" t="s">
        <v>380</v>
      </c>
      <c r="E233" s="78" t="s">
        <v>660</v>
      </c>
    </row>
    <row r="234" spans="1:5" ht="14.5" thickTop="1">
      <c r="A234" s="7"/>
      <c r="B234" s="79" t="s">
        <v>689</v>
      </c>
      <c r="C234" s="80">
        <v>8450513</v>
      </c>
      <c r="D234" s="120">
        <v>43.5</v>
      </c>
      <c r="E234" s="82" t="s">
        <v>68</v>
      </c>
    </row>
    <row r="235" spans="1:5" ht="14">
      <c r="A235" s="7"/>
      <c r="B235" s="83" t="s">
        <v>977</v>
      </c>
      <c r="C235" s="84">
        <v>5917340</v>
      </c>
      <c r="D235" s="121">
        <v>30.46</v>
      </c>
      <c r="E235" s="86" t="s">
        <v>69</v>
      </c>
    </row>
    <row r="236" spans="1:5" ht="14">
      <c r="A236" s="7"/>
      <c r="B236" s="122" t="s">
        <v>965</v>
      </c>
      <c r="C236" s="123">
        <v>2693397</v>
      </c>
      <c r="D236" s="124">
        <v>13.87</v>
      </c>
      <c r="E236" s="126" t="s">
        <v>973</v>
      </c>
    </row>
    <row r="237" spans="1:5" ht="14">
      <c r="A237" s="7"/>
      <c r="B237" s="122" t="s">
        <v>963</v>
      </c>
      <c r="C237" s="123">
        <v>1317380</v>
      </c>
      <c r="D237" s="124">
        <v>6.78</v>
      </c>
      <c r="E237" s="126" t="s">
        <v>964</v>
      </c>
    </row>
    <row r="238" spans="1:5" ht="28">
      <c r="A238" s="7"/>
      <c r="B238" s="122" t="s">
        <v>966</v>
      </c>
      <c r="C238" s="123">
        <v>459365</v>
      </c>
      <c r="D238" s="124">
        <v>2.36</v>
      </c>
      <c r="E238" s="126" t="s">
        <v>74</v>
      </c>
    </row>
    <row r="239" spans="1:5" ht="14">
      <c r="A239" s="7"/>
      <c r="B239" s="122" t="s">
        <v>967</v>
      </c>
      <c r="C239" s="123">
        <v>432129</v>
      </c>
      <c r="D239" s="124">
        <v>2.2200000000000002</v>
      </c>
      <c r="E239" s="126" t="s">
        <v>927</v>
      </c>
    </row>
    <row r="240" spans="1:5" ht="14">
      <c r="A240" s="7"/>
      <c r="B240" s="122" t="s">
        <v>968</v>
      </c>
      <c r="C240" s="123">
        <v>45419</v>
      </c>
      <c r="D240" s="124">
        <v>0.23</v>
      </c>
      <c r="E240" s="126"/>
    </row>
    <row r="241" spans="1:5" ht="14">
      <c r="A241" s="7"/>
      <c r="B241" s="122" t="s">
        <v>969</v>
      </c>
      <c r="C241" s="123">
        <v>33652</v>
      </c>
      <c r="D241" s="124">
        <v>0.17</v>
      </c>
      <c r="E241" s="126" t="s">
        <v>973</v>
      </c>
    </row>
    <row r="242" spans="1:5" ht="14">
      <c r="A242" s="7"/>
      <c r="B242" s="122" t="s">
        <v>970</v>
      </c>
      <c r="C242" s="123">
        <v>27909</v>
      </c>
      <c r="D242" s="124">
        <v>0.14000000000000001</v>
      </c>
      <c r="E242" s="126" t="s">
        <v>974</v>
      </c>
    </row>
    <row r="243" spans="1:5" ht="28">
      <c r="A243" s="7"/>
      <c r="B243" s="122" t="s">
        <v>971</v>
      </c>
      <c r="C243" s="123">
        <v>27290</v>
      </c>
      <c r="D243" s="124">
        <v>0.14000000000000001</v>
      </c>
      <c r="E243" s="126" t="s">
        <v>291</v>
      </c>
    </row>
    <row r="244" spans="1:5" ht="14.5" thickBot="1">
      <c r="A244" s="7"/>
      <c r="B244" s="127" t="s">
        <v>972</v>
      </c>
      <c r="C244" s="92">
        <v>21065</v>
      </c>
      <c r="D244" s="128">
        <v>0.11</v>
      </c>
      <c r="E244" s="94" t="s">
        <v>975</v>
      </c>
    </row>
    <row r="245" spans="1:5" ht="15" thickTop="1" thickBot="1">
      <c r="A245" s="7"/>
      <c r="B245" s="91" t="s">
        <v>231</v>
      </c>
      <c r="C245" s="92">
        <f>SUM(C234:C244)</f>
        <v>19425459</v>
      </c>
      <c r="D245" s="128"/>
      <c r="E245" s="94"/>
    </row>
    <row r="246" spans="1:5" ht="12.5" thickTop="1"/>
    <row r="247" spans="1:5" ht="14.5" thickBot="1">
      <c r="A247" s="196" t="s">
        <v>960</v>
      </c>
      <c r="B247" s="198"/>
      <c r="C247" s="7"/>
      <c r="D247" s="7"/>
    </row>
    <row r="248" spans="1:5" ht="14.5" thickTop="1">
      <c r="A248" s="113"/>
      <c r="B248" s="69" t="s">
        <v>447</v>
      </c>
      <c r="C248" s="115">
        <v>30268460</v>
      </c>
      <c r="D248" s="7"/>
    </row>
    <row r="249" spans="1:5" ht="14">
      <c r="A249" s="7"/>
      <c r="B249" s="116" t="s">
        <v>662</v>
      </c>
      <c r="C249" s="117">
        <v>20638904</v>
      </c>
      <c r="D249" s="7"/>
    </row>
    <row r="250" spans="1:5" ht="14">
      <c r="A250" s="7"/>
      <c r="B250" s="116" t="s">
        <v>979</v>
      </c>
      <c r="C250" s="117">
        <v>593022</v>
      </c>
      <c r="D250" s="7"/>
    </row>
    <row r="251" spans="1:5" ht="14">
      <c r="A251" s="7"/>
      <c r="B251" s="116" t="s">
        <v>86</v>
      </c>
      <c r="C251" s="117">
        <v>68.180000000000007</v>
      </c>
      <c r="D251" s="7"/>
    </row>
    <row r="252" spans="1:5" ht="14">
      <c r="A252" s="7"/>
      <c r="B252" s="116" t="s">
        <v>450</v>
      </c>
      <c r="C252" s="117">
        <v>20458911</v>
      </c>
      <c r="D252" s="7"/>
    </row>
    <row r="253" spans="1:5" ht="14">
      <c r="A253" s="7"/>
      <c r="B253" s="116" t="s">
        <v>665</v>
      </c>
      <c r="C253" s="117">
        <v>177724</v>
      </c>
      <c r="D253" s="7"/>
    </row>
    <row r="254" spans="1:5" ht="14.5" thickBot="1">
      <c r="A254" s="7"/>
      <c r="B254" s="118" t="s">
        <v>703</v>
      </c>
      <c r="C254" s="104">
        <v>99.14</v>
      </c>
      <c r="D254" s="7"/>
    </row>
    <row r="255" spans="1:5" ht="14.5" thickTop="1">
      <c r="A255" s="7"/>
      <c r="B255" s="183"/>
      <c r="C255" s="6"/>
      <c r="D255" s="7"/>
    </row>
    <row r="256" spans="1:5" ht="14.5" thickBot="1">
      <c r="A256" s="7"/>
      <c r="B256" s="7"/>
      <c r="C256" s="7"/>
      <c r="D256" s="7"/>
    </row>
    <row r="257" spans="1:4" ht="15" thickTop="1" thickBot="1">
      <c r="A257" s="7"/>
      <c r="B257" s="75" t="s">
        <v>271</v>
      </c>
      <c r="C257" s="76" t="s">
        <v>450</v>
      </c>
      <c r="D257" s="78" t="s">
        <v>380</v>
      </c>
    </row>
    <row r="258" spans="1:4" ht="14.5" thickTop="1">
      <c r="A258" s="7"/>
      <c r="B258" s="100" t="s">
        <v>689</v>
      </c>
      <c r="C258" s="101">
        <v>10440648</v>
      </c>
      <c r="D258" s="102">
        <v>51.03</v>
      </c>
    </row>
    <row r="259" spans="1:4" ht="14.5" thickBot="1">
      <c r="A259" s="7"/>
      <c r="B259" s="83" t="s">
        <v>977</v>
      </c>
      <c r="C259" s="88">
        <v>10018263</v>
      </c>
      <c r="D259" s="103">
        <v>48.97</v>
      </c>
    </row>
    <row r="260" spans="1:4" ht="15" thickTop="1" thickBot="1">
      <c r="A260" s="7"/>
      <c r="B260" s="91" t="s">
        <v>247</v>
      </c>
      <c r="C260" s="110">
        <f>C259+C258</f>
        <v>20458911</v>
      </c>
      <c r="D260" s="111"/>
    </row>
    <row r="261" spans="1:4" ht="12.5" thickTop="1"/>
  </sheetData>
  <mergeCells count="22">
    <mergeCell ref="A105:B105"/>
    <mergeCell ref="A143:C143"/>
    <mergeCell ref="A145:B145"/>
    <mergeCell ref="A166:B166"/>
    <mergeCell ref="A1:C1"/>
    <mergeCell ref="A3:C3"/>
    <mergeCell ref="A5:C5"/>
    <mergeCell ref="A22:C22"/>
    <mergeCell ref="A36:C36"/>
    <mergeCell ref="A38:C38"/>
    <mergeCell ref="A128:B128"/>
    <mergeCell ref="A62:B62"/>
    <mergeCell ref="A76:C76"/>
    <mergeCell ref="A78:B78"/>
    <mergeCell ref="B101:F101"/>
    <mergeCell ref="A103:C103"/>
    <mergeCell ref="A222:C222"/>
    <mergeCell ref="A224:B224"/>
    <mergeCell ref="A247:B247"/>
    <mergeCell ref="A181:C181"/>
    <mergeCell ref="A183:B183"/>
    <mergeCell ref="A206:B206"/>
  </mergeCells>
  <phoneticPr fontId="2"/>
  <pageMargins left="0.79000000000000015" right="0.79000000000000015" top="0.98" bottom="0.98" header="0.51" footer="0.51"/>
  <pageSetup paperSize="10" scale="51" fitToHeight="2" orientation="portrait" horizontalDpi="4294967292" verticalDpi="4294967292"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33"/>
  <sheetViews>
    <sheetView zoomScaleNormal="100" workbookViewId="0">
      <selection sqref="A1:C1"/>
    </sheetView>
  </sheetViews>
  <sheetFormatPr defaultColWidth="13.59765625" defaultRowHeight="13"/>
  <cols>
    <col min="1" max="1" width="13.59765625" style="29"/>
    <col min="2" max="2" width="27.59765625" style="29" customWidth="1"/>
    <col min="3" max="16384" width="13.59765625" style="29"/>
  </cols>
  <sheetData>
    <row r="1" spans="1:6" ht="18">
      <c r="A1" s="195" t="s">
        <v>770</v>
      </c>
      <c r="B1" s="198"/>
      <c r="C1" s="198"/>
      <c r="D1" s="137"/>
      <c r="E1" s="7"/>
      <c r="F1" s="7"/>
    </row>
    <row r="2" spans="1:6" ht="17.5">
      <c r="A2" s="129"/>
      <c r="B2" s="129"/>
      <c r="C2" s="7"/>
      <c r="D2" s="7"/>
      <c r="E2" s="7"/>
      <c r="F2" s="7"/>
    </row>
    <row r="3" spans="1:6" ht="14.5" thickBot="1">
      <c r="A3" s="197" t="s">
        <v>771</v>
      </c>
      <c r="B3" s="198"/>
      <c r="C3" s="198"/>
      <c r="D3" s="7"/>
      <c r="E3" s="7"/>
      <c r="F3" s="7"/>
    </row>
    <row r="4" spans="1:6" ht="14.5" thickTop="1">
      <c r="A4" s="7"/>
      <c r="B4" s="152" t="s">
        <v>772</v>
      </c>
      <c r="C4" s="70">
        <v>29986109</v>
      </c>
      <c r="D4" s="7"/>
      <c r="E4" s="7"/>
      <c r="F4" s="7"/>
    </row>
    <row r="5" spans="1:6" ht="16.5" customHeight="1">
      <c r="A5" s="7"/>
      <c r="B5" s="153" t="s">
        <v>773</v>
      </c>
      <c r="C5" s="72">
        <v>6265062</v>
      </c>
      <c r="D5" s="7"/>
      <c r="E5" s="7"/>
      <c r="F5" s="7"/>
    </row>
    <row r="6" spans="1:6" ht="14">
      <c r="A6" s="7"/>
      <c r="B6" s="153" t="s">
        <v>774</v>
      </c>
      <c r="C6" s="72">
        <v>6258550</v>
      </c>
      <c r="D6" s="7"/>
      <c r="E6" s="7"/>
      <c r="F6" s="7"/>
    </row>
    <row r="7" spans="1:6" ht="14">
      <c r="A7" s="7"/>
      <c r="B7" s="153" t="s">
        <v>775</v>
      </c>
      <c r="C7" s="72">
        <v>20.87</v>
      </c>
      <c r="D7" s="7"/>
      <c r="E7" s="7"/>
      <c r="F7" s="7"/>
    </row>
    <row r="8" spans="1:6" ht="14">
      <c r="A8" s="7"/>
      <c r="B8" s="153" t="s">
        <v>776</v>
      </c>
      <c r="C8" s="72">
        <v>6091531</v>
      </c>
      <c r="D8" s="7"/>
      <c r="E8" s="7"/>
      <c r="F8" s="7"/>
    </row>
    <row r="9" spans="1:6" ht="14.5" thickBot="1">
      <c r="A9" s="7"/>
      <c r="B9" s="154" t="s">
        <v>777</v>
      </c>
      <c r="C9" s="74">
        <v>97.33</v>
      </c>
      <c r="D9" s="7"/>
      <c r="E9" s="7"/>
      <c r="F9" s="7"/>
    </row>
    <row r="10" spans="1:6" ht="15" thickTop="1" thickBot="1">
      <c r="A10" s="7"/>
      <c r="B10" s="7"/>
      <c r="C10" s="7"/>
      <c r="D10" s="7"/>
      <c r="E10" s="7"/>
      <c r="F10" s="7"/>
    </row>
    <row r="11" spans="1:6" ht="15" thickTop="1" thickBot="1">
      <c r="A11" s="7"/>
      <c r="B11" s="155" t="s">
        <v>778</v>
      </c>
      <c r="C11" s="156" t="s">
        <v>779</v>
      </c>
      <c r="D11" s="157" t="s">
        <v>780</v>
      </c>
      <c r="E11" s="157" t="s">
        <v>781</v>
      </c>
      <c r="F11" s="158" t="s">
        <v>782</v>
      </c>
    </row>
    <row r="12" spans="1:6" ht="14.5" thickTop="1">
      <c r="A12" s="7"/>
      <c r="B12" s="79" t="s">
        <v>464</v>
      </c>
      <c r="C12" s="80">
        <v>1467775</v>
      </c>
      <c r="D12" s="81">
        <v>24.1</v>
      </c>
      <c r="E12" s="130">
        <v>15</v>
      </c>
      <c r="F12" s="131">
        <v>27.78</v>
      </c>
    </row>
    <row r="13" spans="1:6" ht="14">
      <c r="A13" s="7"/>
      <c r="B13" s="83" t="s">
        <v>475</v>
      </c>
      <c r="C13" s="84">
        <v>969689</v>
      </c>
      <c r="D13" s="31">
        <v>15.92</v>
      </c>
      <c r="E13" s="8">
        <v>10</v>
      </c>
      <c r="F13" s="132">
        <v>18.52</v>
      </c>
    </row>
    <row r="14" spans="1:6" ht="14">
      <c r="A14" s="7"/>
      <c r="B14" s="83" t="s">
        <v>474</v>
      </c>
      <c r="C14" s="84">
        <v>771858</v>
      </c>
      <c r="D14" s="31">
        <v>12.67</v>
      </c>
      <c r="E14" s="8">
        <v>7</v>
      </c>
      <c r="F14" s="132">
        <v>12.96</v>
      </c>
    </row>
    <row r="15" spans="1:6" ht="14">
      <c r="A15" s="7"/>
      <c r="B15" s="83" t="s">
        <v>406</v>
      </c>
      <c r="C15" s="84">
        <v>656782</v>
      </c>
      <c r="D15" s="31">
        <v>10.78</v>
      </c>
      <c r="E15" s="8">
        <v>6</v>
      </c>
      <c r="F15" s="132">
        <v>11.11</v>
      </c>
    </row>
    <row r="16" spans="1:6" ht="14">
      <c r="A16" s="7"/>
      <c r="B16" s="83" t="s">
        <v>286</v>
      </c>
      <c r="C16" s="84">
        <v>569311</v>
      </c>
      <c r="D16" s="31">
        <v>9.35</v>
      </c>
      <c r="E16" s="8">
        <v>5</v>
      </c>
      <c r="F16" s="132">
        <v>9.26</v>
      </c>
    </row>
    <row r="17" spans="1:6" ht="14">
      <c r="A17" s="7"/>
      <c r="B17" s="83" t="s">
        <v>141</v>
      </c>
      <c r="C17" s="84">
        <v>446549</v>
      </c>
      <c r="D17" s="31">
        <v>7.33</v>
      </c>
      <c r="E17" s="8">
        <v>4</v>
      </c>
      <c r="F17" s="132">
        <v>7.41</v>
      </c>
    </row>
    <row r="18" spans="1:6" ht="14">
      <c r="A18" s="7"/>
      <c r="B18" s="83" t="s">
        <v>385</v>
      </c>
      <c r="C18" s="84">
        <v>386340</v>
      </c>
      <c r="D18" s="31">
        <v>6.34</v>
      </c>
      <c r="E18" s="8">
        <v>4</v>
      </c>
      <c r="F18" s="132">
        <v>7.41</v>
      </c>
    </row>
    <row r="19" spans="1:6" ht="14">
      <c r="A19" s="7"/>
      <c r="B19" s="83" t="s">
        <v>416</v>
      </c>
      <c r="C19" s="84">
        <v>324707</v>
      </c>
      <c r="D19" s="31">
        <v>5.33</v>
      </c>
      <c r="E19" s="8">
        <v>3</v>
      </c>
      <c r="F19" s="132">
        <v>5.56</v>
      </c>
    </row>
    <row r="20" spans="1:6" ht="14">
      <c r="A20" s="7"/>
      <c r="B20" s="83" t="s">
        <v>151</v>
      </c>
      <c r="C20" s="84">
        <v>113675</v>
      </c>
      <c r="D20" s="31">
        <v>1.87</v>
      </c>
      <c r="E20" s="8">
        <v>0</v>
      </c>
      <c r="F20" s="132">
        <v>0</v>
      </c>
    </row>
    <row r="21" spans="1:6" ht="28">
      <c r="A21" s="7"/>
      <c r="B21" s="83" t="s">
        <v>408</v>
      </c>
      <c r="C21" s="84">
        <v>94867</v>
      </c>
      <c r="D21" s="31">
        <v>1.56</v>
      </c>
      <c r="E21" s="8">
        <v>0</v>
      </c>
      <c r="F21" s="132">
        <v>0</v>
      </c>
    </row>
    <row r="22" spans="1:6" ht="14">
      <c r="A22" s="7"/>
      <c r="B22" s="83" t="s">
        <v>152</v>
      </c>
      <c r="C22" s="84">
        <v>88565</v>
      </c>
      <c r="D22" s="31">
        <v>1.45</v>
      </c>
      <c r="E22" s="8">
        <v>0</v>
      </c>
      <c r="F22" s="132">
        <v>0</v>
      </c>
    </row>
    <row r="23" spans="1:6" ht="14">
      <c r="A23" s="7"/>
      <c r="B23" s="83" t="s">
        <v>0</v>
      </c>
      <c r="C23" s="84">
        <v>48667</v>
      </c>
      <c r="D23" s="31">
        <v>0.8</v>
      </c>
      <c r="E23" s="8">
        <v>0</v>
      </c>
      <c r="F23" s="132">
        <v>0</v>
      </c>
    </row>
    <row r="24" spans="1:6" ht="28">
      <c r="A24" s="7"/>
      <c r="B24" s="83" t="s">
        <v>1</v>
      </c>
      <c r="C24" s="84">
        <v>36937</v>
      </c>
      <c r="D24" s="31">
        <v>0.61</v>
      </c>
      <c r="E24" s="8">
        <v>0</v>
      </c>
      <c r="F24" s="132">
        <v>0</v>
      </c>
    </row>
    <row r="25" spans="1:6" ht="28">
      <c r="A25" s="7"/>
      <c r="B25" s="83" t="s">
        <v>2</v>
      </c>
      <c r="C25" s="84">
        <v>35180</v>
      </c>
      <c r="D25" s="31">
        <v>0.57999999999999996</v>
      </c>
      <c r="E25" s="8">
        <v>0</v>
      </c>
      <c r="F25" s="132">
        <v>0</v>
      </c>
    </row>
    <row r="26" spans="1:6" ht="14">
      <c r="A26" s="7"/>
      <c r="B26" s="83" t="s">
        <v>3</v>
      </c>
      <c r="C26" s="84">
        <v>32807</v>
      </c>
      <c r="D26" s="31">
        <v>0.54</v>
      </c>
      <c r="E26" s="8">
        <v>0</v>
      </c>
      <c r="F26" s="132">
        <v>0</v>
      </c>
    </row>
    <row r="27" spans="1:6" ht="28">
      <c r="A27" s="7"/>
      <c r="B27" s="83" t="s">
        <v>4</v>
      </c>
      <c r="C27" s="84">
        <v>18068</v>
      </c>
      <c r="D27" s="31">
        <v>0.3</v>
      </c>
      <c r="E27" s="8">
        <v>0</v>
      </c>
      <c r="F27" s="132">
        <v>0</v>
      </c>
    </row>
    <row r="28" spans="1:6" ht="14">
      <c r="A28" s="7"/>
      <c r="B28" s="83" t="s">
        <v>5</v>
      </c>
      <c r="C28" s="84">
        <v>16288</v>
      </c>
      <c r="D28" s="31">
        <v>0.27</v>
      </c>
      <c r="E28" s="8">
        <v>0</v>
      </c>
      <c r="F28" s="132">
        <v>0</v>
      </c>
    </row>
    <row r="29" spans="1:6" ht="28">
      <c r="A29" s="7"/>
      <c r="B29" s="83" t="s">
        <v>100</v>
      </c>
      <c r="C29" s="84">
        <v>5513</v>
      </c>
      <c r="D29" s="31">
        <v>0.09</v>
      </c>
      <c r="E29" s="8">
        <v>0</v>
      </c>
      <c r="F29" s="132">
        <v>0</v>
      </c>
    </row>
    <row r="30" spans="1:6" ht="14">
      <c r="A30" s="7"/>
      <c r="B30" s="83" t="s">
        <v>101</v>
      </c>
      <c r="C30" s="84">
        <v>2897</v>
      </c>
      <c r="D30" s="31">
        <v>0.05</v>
      </c>
      <c r="E30" s="8">
        <v>0</v>
      </c>
      <c r="F30" s="132">
        <v>0</v>
      </c>
    </row>
    <row r="31" spans="1:6" ht="28">
      <c r="A31" s="7"/>
      <c r="B31" s="83" t="s">
        <v>251</v>
      </c>
      <c r="C31" s="84">
        <v>2546</v>
      </c>
      <c r="D31" s="31">
        <v>0.04</v>
      </c>
      <c r="E31" s="8">
        <v>0</v>
      </c>
      <c r="F31" s="132">
        <v>0</v>
      </c>
    </row>
    <row r="32" spans="1:6" ht="14.5" thickBot="1">
      <c r="A32" s="7"/>
      <c r="B32" s="79" t="s">
        <v>252</v>
      </c>
      <c r="C32" s="80">
        <v>2510</v>
      </c>
      <c r="D32" s="81">
        <v>0.04</v>
      </c>
      <c r="E32" s="130">
        <v>0</v>
      </c>
      <c r="F32" s="131">
        <v>0</v>
      </c>
    </row>
    <row r="33" spans="1:6" ht="15" thickTop="1" thickBot="1">
      <c r="A33" s="7"/>
      <c r="B33" s="159" t="s">
        <v>783</v>
      </c>
      <c r="C33" s="110">
        <v>6091531</v>
      </c>
      <c r="D33" s="133"/>
      <c r="E33" s="134">
        <v>54</v>
      </c>
      <c r="F33" s="111"/>
    </row>
    <row r="34" spans="1:6" ht="13.5" thickTop="1"/>
    <row r="36" spans="1:6" ht="14.5" thickBot="1">
      <c r="A36" s="197" t="s">
        <v>784</v>
      </c>
      <c r="B36" s="198"/>
      <c r="C36" s="198"/>
      <c r="D36" s="7"/>
      <c r="E36" s="7"/>
      <c r="F36" s="7"/>
    </row>
    <row r="37" spans="1:6" ht="14.5" thickTop="1">
      <c r="A37" s="7"/>
      <c r="B37" s="152" t="s">
        <v>772</v>
      </c>
      <c r="C37" s="70">
        <v>30565272</v>
      </c>
      <c r="D37" s="7"/>
      <c r="E37" s="7"/>
      <c r="F37" s="7"/>
    </row>
    <row r="38" spans="1:6" ht="14">
      <c r="A38" s="7"/>
      <c r="B38" s="153" t="s">
        <v>773</v>
      </c>
      <c r="C38" s="72">
        <v>7505261</v>
      </c>
      <c r="D38" s="7"/>
      <c r="E38" s="7"/>
      <c r="F38" s="7"/>
    </row>
    <row r="39" spans="1:6" ht="14">
      <c r="A39" s="7"/>
      <c r="B39" s="153" t="s">
        <v>774</v>
      </c>
      <c r="C39" s="72">
        <v>7502336</v>
      </c>
      <c r="D39" s="7"/>
      <c r="E39" s="7"/>
      <c r="F39" s="7"/>
    </row>
    <row r="40" spans="1:6" ht="14">
      <c r="A40" s="7"/>
      <c r="B40" s="153" t="s">
        <v>775</v>
      </c>
      <c r="C40" s="105">
        <f>C41/C37*100</f>
        <v>24.528805109275652</v>
      </c>
      <c r="D40" s="7"/>
      <c r="E40" s="7"/>
      <c r="F40" s="7"/>
    </row>
    <row r="41" spans="1:6" ht="14">
      <c r="A41" s="7"/>
      <c r="B41" s="153" t="s">
        <v>785</v>
      </c>
      <c r="C41" s="72">
        <v>7497296</v>
      </c>
      <c r="D41" s="7"/>
      <c r="E41" s="7"/>
      <c r="F41" s="7"/>
    </row>
    <row r="42" spans="1:6" ht="14.5" thickBot="1">
      <c r="A42" s="7"/>
      <c r="B42" s="154" t="s">
        <v>786</v>
      </c>
      <c r="C42" s="135">
        <v>7364763</v>
      </c>
      <c r="D42" s="7"/>
      <c r="E42" s="7"/>
      <c r="F42" s="7"/>
    </row>
    <row r="43" spans="1:6" ht="15" thickTop="1" thickBot="1">
      <c r="A43" s="7"/>
      <c r="B43" s="7"/>
      <c r="C43" s="7"/>
      <c r="D43" s="7"/>
      <c r="E43" s="7"/>
      <c r="F43" s="7"/>
    </row>
    <row r="44" spans="1:6" ht="15" thickTop="1" thickBot="1">
      <c r="A44" s="7"/>
      <c r="B44" s="155" t="s">
        <v>778</v>
      </c>
      <c r="C44" s="156" t="s">
        <v>779</v>
      </c>
      <c r="D44" s="157" t="s">
        <v>780</v>
      </c>
      <c r="E44" s="157" t="s">
        <v>781</v>
      </c>
      <c r="F44" s="158" t="s">
        <v>782</v>
      </c>
    </row>
    <row r="45" spans="1:6" ht="14.5" thickTop="1">
      <c r="A45" s="7"/>
      <c r="B45" s="79" t="s">
        <v>464</v>
      </c>
      <c r="C45" s="80">
        <v>3271852</v>
      </c>
      <c r="D45" s="81">
        <v>44.43</v>
      </c>
      <c r="E45" s="130">
        <v>25</v>
      </c>
      <c r="F45" s="131">
        <f>24/50*100</f>
        <v>48</v>
      </c>
    </row>
    <row r="46" spans="1:6" ht="14">
      <c r="A46" s="7"/>
      <c r="B46" s="83" t="s">
        <v>474</v>
      </c>
      <c r="C46" s="84">
        <v>2017607</v>
      </c>
      <c r="D46" s="31">
        <v>27.4</v>
      </c>
      <c r="E46" s="8">
        <v>15</v>
      </c>
      <c r="F46" s="132">
        <f>15/50*100</f>
        <v>30</v>
      </c>
    </row>
    <row r="47" spans="1:6" ht="14">
      <c r="A47" s="7"/>
      <c r="B47" s="83" t="s">
        <v>253</v>
      </c>
      <c r="C47" s="84">
        <v>908765</v>
      </c>
      <c r="D47" s="31">
        <v>12.34</v>
      </c>
      <c r="E47" s="8">
        <v>7</v>
      </c>
      <c r="F47" s="132">
        <f>7/50*100</f>
        <v>14.000000000000002</v>
      </c>
    </row>
    <row r="48" spans="1:6" ht="14">
      <c r="A48" s="7"/>
      <c r="B48" s="83" t="s">
        <v>385</v>
      </c>
      <c r="C48" s="84">
        <v>516146</v>
      </c>
      <c r="D48" s="31">
        <v>7.01</v>
      </c>
      <c r="E48" s="8">
        <v>3</v>
      </c>
      <c r="F48" s="132">
        <f>4/50*100</f>
        <v>8</v>
      </c>
    </row>
    <row r="49" spans="1:6" ht="42">
      <c r="A49" s="7"/>
      <c r="B49" s="83" t="s">
        <v>484</v>
      </c>
      <c r="C49" s="84">
        <v>179602</v>
      </c>
      <c r="D49" s="31">
        <v>2.44</v>
      </c>
      <c r="E49" s="8">
        <v>0</v>
      </c>
      <c r="F49" s="132">
        <v>0</v>
      </c>
    </row>
    <row r="50" spans="1:6" ht="14">
      <c r="A50" s="7"/>
      <c r="B50" s="83" t="s">
        <v>254</v>
      </c>
      <c r="C50" s="84">
        <v>143966</v>
      </c>
      <c r="D50" s="31">
        <v>1.95</v>
      </c>
      <c r="E50" s="8">
        <v>0</v>
      </c>
      <c r="F50" s="132">
        <v>0</v>
      </c>
    </row>
    <row r="51" spans="1:6" ht="14">
      <c r="A51" s="7"/>
      <c r="B51" s="83" t="s">
        <v>35</v>
      </c>
      <c r="C51" s="84">
        <v>107185</v>
      </c>
      <c r="D51" s="31">
        <v>1.46</v>
      </c>
      <c r="E51" s="8">
        <v>0</v>
      </c>
      <c r="F51" s="132">
        <v>0</v>
      </c>
    </row>
    <row r="52" spans="1:6" ht="14">
      <c r="A52" s="7"/>
      <c r="B52" s="83" t="s">
        <v>36</v>
      </c>
      <c r="C52" s="84">
        <v>83754</v>
      </c>
      <c r="D52" s="31">
        <v>1.1399999999999999</v>
      </c>
      <c r="E52" s="8">
        <v>0</v>
      </c>
      <c r="F52" s="132">
        <v>0</v>
      </c>
    </row>
    <row r="53" spans="1:6" ht="14">
      <c r="A53" s="7"/>
      <c r="B53" s="83" t="s">
        <v>37</v>
      </c>
      <c r="C53" s="84">
        <v>81146</v>
      </c>
      <c r="D53" s="31">
        <v>1.1000000000000001</v>
      </c>
      <c r="E53" s="8">
        <v>0</v>
      </c>
      <c r="F53" s="132">
        <v>0</v>
      </c>
    </row>
    <row r="54" spans="1:6" ht="14">
      <c r="A54" s="7"/>
      <c r="B54" s="83" t="s">
        <v>45</v>
      </c>
      <c r="C54" s="84">
        <v>51872</v>
      </c>
      <c r="D54" s="31">
        <v>0.7</v>
      </c>
      <c r="E54" s="8">
        <v>0</v>
      </c>
      <c r="F54" s="132">
        <v>0</v>
      </c>
    </row>
    <row r="55" spans="1:6" ht="14">
      <c r="A55" s="7"/>
      <c r="B55" s="83" t="s">
        <v>150</v>
      </c>
      <c r="C55" s="84">
        <v>1537</v>
      </c>
      <c r="D55" s="31">
        <v>0.02</v>
      </c>
      <c r="E55" s="8">
        <v>0</v>
      </c>
      <c r="F55" s="132">
        <v>0</v>
      </c>
    </row>
    <row r="56" spans="1:6" ht="14.5" thickBot="1">
      <c r="A56" s="7"/>
      <c r="B56" s="79" t="s">
        <v>407</v>
      </c>
      <c r="C56" s="80">
        <v>1331</v>
      </c>
      <c r="D56" s="81">
        <v>0.02</v>
      </c>
      <c r="E56" s="130">
        <v>0</v>
      </c>
      <c r="F56" s="131">
        <v>0</v>
      </c>
    </row>
    <row r="57" spans="1:6" ht="15" thickTop="1" thickBot="1">
      <c r="A57" s="7"/>
      <c r="B57" s="159" t="s">
        <v>783</v>
      </c>
      <c r="C57" s="110">
        <f>SUM(C45:C56)</f>
        <v>7364763</v>
      </c>
      <c r="D57" s="133"/>
      <c r="E57" s="134">
        <v>50</v>
      </c>
      <c r="F57" s="111"/>
    </row>
    <row r="58" spans="1:6" ht="14.5" thickTop="1">
      <c r="A58" s="7"/>
    </row>
    <row r="59" spans="1:6" ht="14">
      <c r="A59" s="7"/>
    </row>
    <row r="60" spans="1:6" ht="14.5" thickBot="1">
      <c r="A60" s="197" t="s">
        <v>787</v>
      </c>
      <c r="B60" s="198"/>
      <c r="C60" s="198"/>
      <c r="D60" s="7"/>
      <c r="E60" s="7"/>
      <c r="F60" s="7"/>
    </row>
    <row r="61" spans="1:6" ht="14.5" thickTop="1">
      <c r="A61" s="7"/>
      <c r="B61" s="152" t="s">
        <v>772</v>
      </c>
      <c r="C61" s="70">
        <v>30636537</v>
      </c>
      <c r="D61" s="7"/>
      <c r="E61" s="7"/>
      <c r="F61" s="7"/>
    </row>
    <row r="62" spans="1:6" ht="14">
      <c r="A62" s="7"/>
      <c r="B62" s="153" t="s">
        <v>773</v>
      </c>
      <c r="C62" s="72"/>
      <c r="D62" s="7"/>
      <c r="E62" s="7"/>
      <c r="F62" s="7"/>
    </row>
    <row r="63" spans="1:6" ht="14">
      <c r="A63" s="7"/>
      <c r="B63" s="153" t="s">
        <v>774</v>
      </c>
      <c r="C63" s="72">
        <v>7301650</v>
      </c>
      <c r="D63" s="7"/>
      <c r="E63" s="7"/>
      <c r="F63" s="7"/>
    </row>
    <row r="64" spans="1:6" ht="14">
      <c r="A64" s="7"/>
      <c r="B64" s="153" t="s">
        <v>775</v>
      </c>
      <c r="C64" s="105">
        <v>23.83</v>
      </c>
      <c r="D64" s="7"/>
      <c r="E64" s="7"/>
      <c r="F64" s="7"/>
    </row>
    <row r="65" spans="1:6" ht="14">
      <c r="A65" s="7"/>
      <c r="B65" s="153" t="s">
        <v>785</v>
      </c>
      <c r="C65" s="72">
        <v>7297490</v>
      </c>
      <c r="D65" s="7"/>
      <c r="E65" s="7"/>
      <c r="F65" s="7"/>
    </row>
    <row r="66" spans="1:6" ht="14.5" thickBot="1">
      <c r="A66" s="7"/>
      <c r="B66" s="154" t="s">
        <v>786</v>
      </c>
      <c r="C66" s="135">
        <v>7069485</v>
      </c>
      <c r="D66" s="7"/>
      <c r="E66" s="7"/>
      <c r="F66" s="7"/>
    </row>
    <row r="67" spans="1:6" ht="15" thickTop="1" thickBot="1">
      <c r="A67" s="7"/>
      <c r="B67" s="7"/>
      <c r="C67" s="7"/>
      <c r="D67" s="7"/>
      <c r="E67" s="7"/>
      <c r="F67" s="7"/>
    </row>
    <row r="68" spans="1:6" ht="15" thickTop="1" thickBot="1">
      <c r="A68" s="7"/>
      <c r="B68" s="155" t="s">
        <v>778</v>
      </c>
      <c r="C68" s="156" t="s">
        <v>779</v>
      </c>
      <c r="D68" s="157" t="s">
        <v>780</v>
      </c>
      <c r="E68" s="157" t="s">
        <v>781</v>
      </c>
      <c r="F68" s="158" t="s">
        <v>782</v>
      </c>
    </row>
    <row r="69" spans="1:6" ht="14.5" thickTop="1">
      <c r="A69" s="7"/>
      <c r="B69" s="79" t="s">
        <v>464</v>
      </c>
      <c r="C69" s="80">
        <v>2271215</v>
      </c>
      <c r="D69" s="81">
        <v>32.130000000000003</v>
      </c>
      <c r="E69" s="130">
        <v>19</v>
      </c>
      <c r="F69" s="131">
        <f>19/51*100</f>
        <v>37.254901960784316</v>
      </c>
    </row>
    <row r="70" spans="1:6" ht="14">
      <c r="A70" s="7"/>
      <c r="B70" s="83" t="s">
        <v>474</v>
      </c>
      <c r="C70" s="84">
        <v>2246870</v>
      </c>
      <c r="D70" s="31">
        <v>31.78</v>
      </c>
      <c r="E70" s="8">
        <v>19</v>
      </c>
      <c r="F70" s="132">
        <v>37.25</v>
      </c>
    </row>
    <row r="71" spans="1:6" ht="14">
      <c r="A71" s="7"/>
      <c r="B71" s="83" t="s">
        <v>253</v>
      </c>
      <c r="C71" s="84">
        <v>667319</v>
      </c>
      <c r="D71" s="31">
        <v>9.44</v>
      </c>
      <c r="E71" s="8">
        <v>5</v>
      </c>
      <c r="F71" s="132">
        <f>5/51*100</f>
        <v>9.8039215686274517</v>
      </c>
    </row>
    <row r="72" spans="1:6" ht="28">
      <c r="A72" s="7"/>
      <c r="B72" s="83" t="s">
        <v>652</v>
      </c>
      <c r="C72" s="84">
        <v>505586</v>
      </c>
      <c r="D72" s="31">
        <v>7.15</v>
      </c>
      <c r="E72" s="8">
        <v>4</v>
      </c>
      <c r="F72" s="132">
        <f>4/51*100</f>
        <v>7.8431372549019605</v>
      </c>
    </row>
    <row r="73" spans="1:6" ht="14">
      <c r="A73" s="7"/>
      <c r="B73" s="83" t="s">
        <v>651</v>
      </c>
      <c r="C73" s="84">
        <v>480846</v>
      </c>
      <c r="D73" s="31">
        <v>6.8</v>
      </c>
      <c r="E73" s="8">
        <v>4</v>
      </c>
      <c r="F73" s="132">
        <v>7.84</v>
      </c>
    </row>
    <row r="74" spans="1:6" ht="14">
      <c r="A74" s="7"/>
      <c r="B74" s="83" t="s">
        <v>653</v>
      </c>
      <c r="C74" s="84">
        <v>281079</v>
      </c>
      <c r="D74" s="31">
        <v>3.98</v>
      </c>
      <c r="E74" s="8">
        <v>0</v>
      </c>
      <c r="F74" s="132">
        <v>0</v>
      </c>
    </row>
    <row r="75" spans="1:6" ht="14">
      <c r="A75" s="7"/>
      <c r="B75" s="83" t="s">
        <v>654</v>
      </c>
      <c r="C75" s="84">
        <v>252779</v>
      </c>
      <c r="D75" s="31">
        <v>3.58</v>
      </c>
      <c r="E75" s="8">
        <v>0</v>
      </c>
      <c r="F75" s="132">
        <v>0</v>
      </c>
    </row>
    <row r="76" spans="1:6" ht="28">
      <c r="A76" s="7"/>
      <c r="B76" s="83" t="s">
        <v>655</v>
      </c>
      <c r="C76" s="84">
        <v>223733</v>
      </c>
      <c r="D76" s="31">
        <v>3.16</v>
      </c>
      <c r="E76" s="8">
        <v>0</v>
      </c>
      <c r="F76" s="132">
        <v>0</v>
      </c>
    </row>
    <row r="77" spans="1:6" ht="14">
      <c r="A77" s="7"/>
      <c r="B77" s="83" t="s">
        <v>656</v>
      </c>
      <c r="C77" s="84">
        <v>98626</v>
      </c>
      <c r="D77" s="31">
        <v>1.4</v>
      </c>
      <c r="E77" s="8">
        <v>0</v>
      </c>
      <c r="F77" s="132">
        <v>0</v>
      </c>
    </row>
    <row r="78" spans="1:6" ht="14">
      <c r="A78" s="7"/>
      <c r="B78" s="83" t="s">
        <v>657</v>
      </c>
      <c r="C78" s="84">
        <v>22481</v>
      </c>
      <c r="D78" s="31">
        <v>0.32</v>
      </c>
      <c r="E78" s="8">
        <v>0</v>
      </c>
      <c r="F78" s="132">
        <v>0</v>
      </c>
    </row>
    <row r="79" spans="1:6" ht="14">
      <c r="A79" s="7"/>
      <c r="B79" s="83" t="s">
        <v>658</v>
      </c>
      <c r="C79" s="84">
        <v>16222</v>
      </c>
      <c r="D79" s="31">
        <v>0.23</v>
      </c>
      <c r="E79" s="8">
        <v>0</v>
      </c>
      <c r="F79" s="132">
        <v>0</v>
      </c>
    </row>
    <row r="80" spans="1:6" ht="14.5" thickBot="1">
      <c r="A80" s="7"/>
      <c r="B80" s="79" t="s">
        <v>659</v>
      </c>
      <c r="C80" s="80">
        <v>2729</v>
      </c>
      <c r="D80" s="81">
        <v>0.04</v>
      </c>
      <c r="E80" s="130">
        <v>0</v>
      </c>
      <c r="F80" s="131">
        <v>0</v>
      </c>
    </row>
    <row r="81" spans="1:6" ht="15" thickTop="1" thickBot="1">
      <c r="A81" s="7"/>
      <c r="B81" s="159" t="s">
        <v>783</v>
      </c>
      <c r="C81" s="110">
        <f>SUM(C69:C80)</f>
        <v>7069485</v>
      </c>
      <c r="D81" s="133"/>
      <c r="E81" s="134">
        <v>51</v>
      </c>
      <c r="F81" s="111"/>
    </row>
    <row r="82" spans="1:6" ht="13.5" thickTop="1"/>
    <row r="84" spans="1:6" ht="14.5" thickBot="1">
      <c r="A84" s="196" t="s">
        <v>922</v>
      </c>
      <c r="B84" s="198"/>
      <c r="C84" s="198"/>
      <c r="D84" s="7"/>
      <c r="E84" s="7"/>
      <c r="F84" s="7"/>
    </row>
    <row r="85" spans="1:6" ht="14.5" thickTop="1">
      <c r="A85" s="7"/>
      <c r="B85" s="152" t="s">
        <v>772</v>
      </c>
      <c r="C85" s="70">
        <v>30118852</v>
      </c>
      <c r="D85" s="7"/>
      <c r="E85" s="7"/>
      <c r="F85" s="7"/>
    </row>
    <row r="86" spans="1:6" ht="14">
      <c r="A86" s="7"/>
      <c r="B86" s="153" t="s">
        <v>773</v>
      </c>
      <c r="C86" s="72">
        <v>13760974</v>
      </c>
      <c r="D86" s="7"/>
      <c r="E86" s="7"/>
      <c r="F86" s="7"/>
    </row>
    <row r="87" spans="1:6" ht="14">
      <c r="A87" s="7"/>
      <c r="B87" s="153" t="s">
        <v>774</v>
      </c>
      <c r="C87" s="72">
        <v>13759701</v>
      </c>
      <c r="D87" s="7"/>
      <c r="E87" s="7"/>
      <c r="F87" s="7"/>
    </row>
    <row r="88" spans="1:6" ht="14">
      <c r="A88" s="7"/>
      <c r="B88" s="153" t="s">
        <v>775</v>
      </c>
      <c r="C88" s="105">
        <v>45.68</v>
      </c>
      <c r="D88" s="7"/>
      <c r="E88" s="7"/>
      <c r="F88" s="7"/>
    </row>
    <row r="89" spans="1:6" ht="14">
      <c r="A89" s="7"/>
      <c r="B89" s="153" t="s">
        <v>785</v>
      </c>
      <c r="C89" s="72">
        <v>13759701</v>
      </c>
      <c r="D89" s="7"/>
      <c r="E89" s="7"/>
      <c r="F89" s="7"/>
    </row>
    <row r="90" spans="1:6" ht="14.5" thickBot="1">
      <c r="A90" s="7"/>
      <c r="B90" s="154" t="s">
        <v>786</v>
      </c>
      <c r="C90" s="135">
        <v>13647311</v>
      </c>
      <c r="D90" s="7"/>
      <c r="E90" s="7"/>
      <c r="F90" s="7"/>
    </row>
    <row r="91" spans="1:6" ht="15" thickTop="1" thickBot="1">
      <c r="A91" s="7"/>
      <c r="B91" s="7"/>
      <c r="C91" s="7"/>
      <c r="D91" s="7"/>
      <c r="E91" s="7"/>
      <c r="F91" s="7"/>
    </row>
    <row r="92" spans="1:6" ht="15" thickTop="1" thickBot="1">
      <c r="A92" s="7"/>
      <c r="B92" s="155" t="s">
        <v>778</v>
      </c>
      <c r="C92" s="156" t="s">
        <v>779</v>
      </c>
      <c r="D92" s="157" t="s">
        <v>780</v>
      </c>
      <c r="E92" s="157" t="s">
        <v>781</v>
      </c>
      <c r="F92" s="177" t="s">
        <v>925</v>
      </c>
    </row>
    <row r="93" spans="1:6" ht="14.5" thickTop="1">
      <c r="A93" s="7"/>
      <c r="B93" s="79" t="s">
        <v>68</v>
      </c>
      <c r="C93" s="80">
        <v>6192789</v>
      </c>
      <c r="D93" s="81">
        <v>32.130000000000003</v>
      </c>
      <c r="E93" s="130">
        <v>27</v>
      </c>
      <c r="F93" s="131">
        <v>51.92</v>
      </c>
    </row>
    <row r="94" spans="1:6" ht="14">
      <c r="A94" s="7"/>
      <c r="B94" s="83" t="s">
        <v>926</v>
      </c>
      <c r="C94" s="84">
        <v>5249935</v>
      </c>
      <c r="D94" s="31">
        <v>38.47</v>
      </c>
      <c r="E94" s="8">
        <v>22</v>
      </c>
      <c r="F94" s="132">
        <v>42.31</v>
      </c>
    </row>
    <row r="95" spans="1:6" ht="14">
      <c r="A95" s="7"/>
      <c r="B95" s="83" t="s">
        <v>927</v>
      </c>
      <c r="C95" s="84">
        <v>826975</v>
      </c>
      <c r="D95" s="31">
        <v>6.06</v>
      </c>
      <c r="E95" s="8">
        <v>3</v>
      </c>
      <c r="F95" s="132">
        <v>5.77</v>
      </c>
    </row>
    <row r="96" spans="1:6" ht="42">
      <c r="A96" s="7"/>
      <c r="B96" s="83" t="s">
        <v>928</v>
      </c>
      <c r="C96" s="84">
        <v>621188</v>
      </c>
      <c r="D96" s="31">
        <v>4.55</v>
      </c>
      <c r="E96" s="8">
        <v>0</v>
      </c>
      <c r="F96" s="132">
        <v>0</v>
      </c>
    </row>
    <row r="97" spans="1:6" ht="14">
      <c r="A97" s="7"/>
      <c r="B97" s="83" t="s">
        <v>929</v>
      </c>
      <c r="C97" s="84">
        <v>503564</v>
      </c>
      <c r="D97" s="31">
        <v>3.69</v>
      </c>
      <c r="E97" s="8">
        <v>0</v>
      </c>
      <c r="F97" s="132">
        <v>0</v>
      </c>
    </row>
    <row r="98" spans="1:6" ht="14">
      <c r="A98" s="7"/>
      <c r="B98" s="83" t="s">
        <v>930</v>
      </c>
      <c r="C98" s="84">
        <v>168745</v>
      </c>
      <c r="D98" s="31">
        <v>1.24</v>
      </c>
      <c r="E98" s="8">
        <v>0</v>
      </c>
      <c r="F98" s="132">
        <v>0</v>
      </c>
    </row>
    <row r="99" spans="1:6" ht="42">
      <c r="A99" s="7"/>
      <c r="B99" s="83" t="s">
        <v>931</v>
      </c>
      <c r="C99" s="84">
        <v>74013</v>
      </c>
      <c r="D99" s="31">
        <v>0.54</v>
      </c>
      <c r="E99" s="8">
        <v>0</v>
      </c>
      <c r="F99" s="132">
        <v>0</v>
      </c>
    </row>
    <row r="100" spans="1:6" ht="14">
      <c r="A100" s="7"/>
      <c r="B100" s="83" t="s">
        <v>932</v>
      </c>
      <c r="C100" s="84">
        <v>7900</v>
      </c>
      <c r="D100" s="31">
        <v>0.06</v>
      </c>
      <c r="E100" s="8">
        <v>0</v>
      </c>
      <c r="F100" s="132">
        <v>0</v>
      </c>
    </row>
    <row r="101" spans="1:6" ht="14">
      <c r="A101" s="7"/>
      <c r="B101" s="83" t="s">
        <v>933</v>
      </c>
      <c r="C101" s="84">
        <v>2211</v>
      </c>
      <c r="D101" s="31">
        <v>0.02</v>
      </c>
      <c r="E101" s="8">
        <v>0</v>
      </c>
      <c r="F101" s="132">
        <v>0</v>
      </c>
    </row>
    <row r="102" spans="1:6" ht="42.5" thickBot="1">
      <c r="A102" s="7"/>
      <c r="B102" s="79" t="s">
        <v>934</v>
      </c>
      <c r="C102" s="80">
        <v>0</v>
      </c>
      <c r="D102" s="81">
        <v>0</v>
      </c>
      <c r="E102" s="130">
        <v>0</v>
      </c>
      <c r="F102" s="131">
        <v>0</v>
      </c>
    </row>
    <row r="103" spans="1:6" ht="15" thickTop="1" thickBot="1">
      <c r="A103" s="7"/>
      <c r="B103" s="159" t="s">
        <v>783</v>
      </c>
      <c r="C103" s="110">
        <f>SUM(C93:C102)</f>
        <v>13647320</v>
      </c>
      <c r="D103" s="133"/>
      <c r="E103" s="134">
        <v>52</v>
      </c>
      <c r="F103" s="111"/>
    </row>
    <row r="104" spans="1:6" ht="14.5" thickTop="1">
      <c r="A104" s="7"/>
      <c r="B104" s="29" t="s">
        <v>935</v>
      </c>
    </row>
    <row r="105" spans="1:6" ht="14">
      <c r="A105" s="7"/>
    </row>
    <row r="110" spans="1:6" ht="14.5" thickBot="1">
      <c r="A110" s="196" t="s">
        <v>1070</v>
      </c>
      <c r="B110" s="198"/>
      <c r="C110" s="198"/>
      <c r="D110" s="7"/>
      <c r="E110" s="7"/>
      <c r="F110" s="7"/>
    </row>
    <row r="111" spans="1:6" ht="14.5" thickTop="1">
      <c r="A111" s="7"/>
      <c r="B111" s="152" t="s">
        <v>772</v>
      </c>
      <c r="C111" s="70">
        <v>29098155</v>
      </c>
      <c r="D111" s="7"/>
      <c r="E111" s="7"/>
      <c r="F111" s="7"/>
    </row>
    <row r="112" spans="1:6" ht="14">
      <c r="A112" s="7"/>
      <c r="B112" s="153" t="s">
        <v>773</v>
      </c>
      <c r="C112" s="72">
        <v>11831590</v>
      </c>
      <c r="D112" s="7"/>
      <c r="E112" s="7"/>
      <c r="F112" s="7"/>
    </row>
    <row r="113" spans="1:6" ht="14">
      <c r="A113" s="7"/>
      <c r="B113" s="153" t="s">
        <v>774</v>
      </c>
      <c r="C113" s="72">
        <v>11830526</v>
      </c>
      <c r="D113" s="7"/>
      <c r="E113" s="7"/>
      <c r="F113" s="7"/>
    </row>
    <row r="114" spans="1:6" ht="14">
      <c r="A114" s="7"/>
      <c r="B114" s="153" t="s">
        <v>775</v>
      </c>
      <c r="C114" s="105">
        <v>40.65</v>
      </c>
      <c r="D114" s="7"/>
      <c r="E114" s="7"/>
      <c r="F114" s="7"/>
    </row>
    <row r="115" spans="1:6" ht="14">
      <c r="A115" s="7"/>
      <c r="B115" s="153" t="s">
        <v>785</v>
      </c>
      <c r="C115" s="72">
        <v>11829725</v>
      </c>
      <c r="D115" s="7"/>
      <c r="E115" s="7"/>
      <c r="F115" s="7"/>
    </row>
    <row r="116" spans="1:6" ht="14.5" thickBot="1">
      <c r="A116" s="7"/>
      <c r="B116" s="154" t="s">
        <v>786</v>
      </c>
      <c r="C116" s="135">
        <v>11761994</v>
      </c>
      <c r="D116" s="7"/>
      <c r="E116" s="7"/>
      <c r="F116" s="7"/>
    </row>
    <row r="117" spans="1:6" ht="15" thickTop="1" thickBot="1">
      <c r="A117" s="7"/>
      <c r="B117" s="7"/>
      <c r="C117" s="7"/>
      <c r="D117" s="7"/>
      <c r="E117" s="7"/>
      <c r="F117" s="7"/>
    </row>
    <row r="118" spans="1:6" ht="15" thickTop="1" thickBot="1">
      <c r="A118" s="7"/>
      <c r="B118" s="155" t="s">
        <v>778</v>
      </c>
      <c r="C118" s="156" t="s">
        <v>779</v>
      </c>
      <c r="D118" s="157" t="s">
        <v>780</v>
      </c>
      <c r="E118" s="157" t="s">
        <v>781</v>
      </c>
      <c r="F118" s="177" t="s">
        <v>925</v>
      </c>
    </row>
    <row r="119" spans="1:6" ht="42.5" thickTop="1">
      <c r="A119" s="7"/>
      <c r="B119" s="79" t="s">
        <v>1071</v>
      </c>
      <c r="C119" s="80">
        <v>4359443</v>
      </c>
      <c r="D119" s="81">
        <v>37.06</v>
      </c>
      <c r="E119" s="130">
        <v>21</v>
      </c>
      <c r="F119" s="131">
        <v>39.619999999999997</v>
      </c>
    </row>
    <row r="120" spans="1:6" ht="14">
      <c r="A120" s="7"/>
      <c r="B120" s="83" t="s">
        <v>926</v>
      </c>
      <c r="C120" s="84">
        <v>4253169</v>
      </c>
      <c r="D120" s="31">
        <v>36.159999999999997</v>
      </c>
      <c r="E120" s="8">
        <v>20</v>
      </c>
      <c r="F120" s="132">
        <v>37.74</v>
      </c>
    </row>
    <row r="121" spans="1:6" ht="42">
      <c r="A121" s="7"/>
      <c r="B121" s="83" t="s">
        <v>1072</v>
      </c>
      <c r="C121" s="84">
        <v>1420287</v>
      </c>
      <c r="D121" s="31">
        <v>12.08</v>
      </c>
      <c r="E121" s="8">
        <v>6</v>
      </c>
      <c r="F121" s="132">
        <v>11.32</v>
      </c>
    </row>
    <row r="122" spans="1:6" ht="42">
      <c r="A122" s="7"/>
      <c r="B122" s="83" t="s">
        <v>928</v>
      </c>
      <c r="C122" s="84">
        <v>621188</v>
      </c>
      <c r="D122" s="31">
        <v>4.55</v>
      </c>
      <c r="E122" s="8">
        <v>0</v>
      </c>
      <c r="F122" s="132">
        <v>0</v>
      </c>
    </row>
    <row r="123" spans="1:6" ht="84">
      <c r="A123" s="7"/>
      <c r="B123" s="83" t="s">
        <v>1073</v>
      </c>
      <c r="C123" s="84">
        <v>813238</v>
      </c>
      <c r="D123" s="31">
        <v>6.91</v>
      </c>
      <c r="E123" s="8">
        <v>3</v>
      </c>
      <c r="F123" s="132">
        <v>5.66</v>
      </c>
    </row>
    <row r="124" spans="1:6" ht="28">
      <c r="A124" s="7"/>
      <c r="B124" s="83" t="s">
        <v>1074</v>
      </c>
      <c r="C124" s="84">
        <v>741071</v>
      </c>
      <c r="D124" s="31">
        <v>6.3</v>
      </c>
      <c r="E124" s="8">
        <v>3</v>
      </c>
      <c r="F124" s="132">
        <v>5.66</v>
      </c>
    </row>
    <row r="125" spans="1:6" ht="84">
      <c r="A125" s="7"/>
      <c r="B125" s="83" t="s">
        <v>1075</v>
      </c>
      <c r="C125" s="84">
        <v>108926</v>
      </c>
      <c r="D125" s="31">
        <v>0.93</v>
      </c>
      <c r="E125" s="8">
        <v>0</v>
      </c>
      <c r="F125" s="132">
        <v>0</v>
      </c>
    </row>
    <row r="126" spans="1:6" ht="28">
      <c r="A126" s="7"/>
      <c r="B126" s="83" t="s">
        <v>1076</v>
      </c>
      <c r="C126" s="84">
        <v>29195</v>
      </c>
      <c r="D126" s="31">
        <v>0.25</v>
      </c>
      <c r="E126" s="8">
        <v>0</v>
      </c>
      <c r="F126" s="132">
        <v>0</v>
      </c>
    </row>
    <row r="127" spans="1:6" ht="28">
      <c r="A127" s="7"/>
      <c r="B127" s="83" t="s">
        <v>1077</v>
      </c>
      <c r="C127" s="84">
        <v>20308</v>
      </c>
      <c r="D127" s="31">
        <v>0.25</v>
      </c>
      <c r="E127" s="8">
        <v>0</v>
      </c>
      <c r="F127" s="132">
        <v>0</v>
      </c>
    </row>
    <row r="128" spans="1:6" ht="56">
      <c r="A128" s="7"/>
      <c r="B128" s="83" t="s">
        <v>1078</v>
      </c>
      <c r="C128" s="84">
        <v>9453</v>
      </c>
      <c r="D128" s="31">
        <v>0.08</v>
      </c>
      <c r="E128" s="8">
        <v>0</v>
      </c>
      <c r="F128" s="132">
        <v>0</v>
      </c>
    </row>
    <row r="129" spans="1:6" ht="28">
      <c r="A129" s="7"/>
      <c r="B129" s="83" t="s">
        <v>1079</v>
      </c>
      <c r="C129" s="84">
        <v>4737</v>
      </c>
      <c r="D129" s="31">
        <v>0.04</v>
      </c>
      <c r="E129" s="8">
        <v>0</v>
      </c>
      <c r="F129" s="132">
        <v>0</v>
      </c>
    </row>
    <row r="130" spans="1:6" ht="42.5" thickBot="1">
      <c r="A130" s="7"/>
      <c r="B130" s="79" t="s">
        <v>1080</v>
      </c>
      <c r="C130" s="80">
        <v>2167</v>
      </c>
      <c r="D130" s="81">
        <v>0.02</v>
      </c>
      <c r="E130" s="130">
        <v>0</v>
      </c>
      <c r="F130" s="131">
        <v>0</v>
      </c>
    </row>
    <row r="131" spans="1:6" ht="15" thickTop="1" thickBot="1">
      <c r="A131" s="7"/>
      <c r="B131" s="159" t="s">
        <v>783</v>
      </c>
      <c r="C131" s="110">
        <v>11761994</v>
      </c>
      <c r="D131" s="133"/>
      <c r="E131" s="134">
        <v>53</v>
      </c>
      <c r="F131" s="111"/>
    </row>
    <row r="132" spans="1:6" ht="14.5" thickTop="1">
      <c r="A132" s="7"/>
    </row>
    <row r="133" spans="1:6" ht="14">
      <c r="A133" s="7"/>
    </row>
  </sheetData>
  <mergeCells count="6">
    <mergeCell ref="A110:C110"/>
    <mergeCell ref="A1:C1"/>
    <mergeCell ref="A3:C3"/>
    <mergeCell ref="A36:C36"/>
    <mergeCell ref="A60:C60"/>
    <mergeCell ref="A84:C84"/>
  </mergeCells>
  <phoneticPr fontId="2"/>
  <pageMargins left="0.75" right="0.75" top="1" bottom="1" header="0.51200000000000001" footer="0.51200000000000001"/>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8"/>
  <sheetViews>
    <sheetView zoomScale="106" zoomScaleNormal="106" zoomScalePageLayoutView="106" workbookViewId="0"/>
  </sheetViews>
  <sheetFormatPr defaultColWidth="13.59765625" defaultRowHeight="15"/>
  <cols>
    <col min="1" max="1" width="4.3984375" style="37" customWidth="1"/>
    <col min="2" max="2" width="10.59765625" style="46" customWidth="1"/>
    <col min="3" max="15" width="10.59765625" style="2" customWidth="1"/>
    <col min="16" max="16384" width="13.59765625" style="2"/>
  </cols>
  <sheetData>
    <row r="1" spans="1:14" ht="15" customHeight="1">
      <c r="B1" s="215" t="s">
        <v>631</v>
      </c>
      <c r="C1" s="215"/>
      <c r="D1" s="215"/>
      <c r="E1" s="215"/>
      <c r="F1" s="215"/>
      <c r="G1" s="215"/>
      <c r="H1" s="215"/>
      <c r="I1" s="215"/>
      <c r="J1" s="215"/>
      <c r="K1" s="215"/>
    </row>
    <row r="2" spans="1:14" ht="14">
      <c r="A2" s="38"/>
      <c r="B2" s="42"/>
      <c r="C2" s="1"/>
      <c r="D2" s="1"/>
      <c r="E2" s="1"/>
    </row>
    <row r="3" spans="1:14" ht="14">
      <c r="A3" s="28" t="s">
        <v>592</v>
      </c>
      <c r="B3" s="43"/>
      <c r="C3" s="1"/>
      <c r="D3" s="1"/>
      <c r="E3" s="1"/>
    </row>
    <row r="4" spans="1:14" ht="21.75" customHeight="1">
      <c r="A4" s="38"/>
      <c r="B4" s="44"/>
      <c r="C4" s="203" t="s">
        <v>310</v>
      </c>
      <c r="D4" s="204"/>
      <c r="E4" s="205"/>
      <c r="F4" s="212" t="s">
        <v>311</v>
      </c>
      <c r="G4" s="212"/>
      <c r="H4" s="212"/>
      <c r="I4" s="212" t="s">
        <v>553</v>
      </c>
      <c r="J4" s="212"/>
      <c r="K4" s="212"/>
      <c r="L4" s="212" t="s">
        <v>552</v>
      </c>
      <c r="M4" s="212"/>
      <c r="N4" s="212"/>
    </row>
    <row r="5" spans="1:14" ht="40" customHeight="1">
      <c r="A5" s="38"/>
      <c r="B5" s="41" t="s">
        <v>593</v>
      </c>
      <c r="C5" s="206" t="s">
        <v>312</v>
      </c>
      <c r="D5" s="206"/>
      <c r="E5" s="206"/>
      <c r="F5" s="206" t="s">
        <v>195</v>
      </c>
      <c r="G5" s="206"/>
      <c r="H5" s="206"/>
      <c r="I5" s="206" t="s">
        <v>564</v>
      </c>
      <c r="J5" s="206"/>
      <c r="K5" s="206"/>
      <c r="L5" s="206" t="s">
        <v>565</v>
      </c>
      <c r="M5" s="206"/>
      <c r="N5" s="206"/>
    </row>
    <row r="6" spans="1:14" ht="60" customHeight="1">
      <c r="A6" s="38"/>
      <c r="B6" s="41" t="s">
        <v>588</v>
      </c>
      <c r="C6" s="206" t="s">
        <v>403</v>
      </c>
      <c r="D6" s="206"/>
      <c r="E6" s="206"/>
      <c r="F6" s="206" t="s">
        <v>199</v>
      </c>
      <c r="G6" s="206"/>
      <c r="H6" s="206"/>
      <c r="I6" s="206" t="s">
        <v>300</v>
      </c>
      <c r="J6" s="206"/>
      <c r="K6" s="206"/>
      <c r="L6" s="206" t="s">
        <v>566</v>
      </c>
      <c r="M6" s="206"/>
      <c r="N6" s="206"/>
    </row>
    <row r="7" spans="1:14" ht="40" customHeight="1">
      <c r="A7" s="38"/>
      <c r="B7" s="41" t="s">
        <v>594</v>
      </c>
      <c r="C7" s="207" t="s">
        <v>603</v>
      </c>
      <c r="D7" s="207"/>
      <c r="E7" s="207"/>
      <c r="F7" s="207" t="s">
        <v>604</v>
      </c>
      <c r="G7" s="207"/>
      <c r="H7" s="207"/>
      <c r="I7" s="207" t="s">
        <v>604</v>
      </c>
      <c r="J7" s="207"/>
      <c r="K7" s="207"/>
      <c r="L7" s="211" t="s">
        <v>605</v>
      </c>
      <c r="M7" s="211"/>
      <c r="N7" s="211"/>
    </row>
    <row r="8" spans="1:14" ht="20" customHeight="1">
      <c r="A8" s="38"/>
      <c r="B8" s="41" t="s">
        <v>595</v>
      </c>
      <c r="C8" s="207" t="s">
        <v>606</v>
      </c>
      <c r="D8" s="207"/>
      <c r="E8" s="207"/>
      <c r="F8" s="207" t="s">
        <v>604</v>
      </c>
      <c r="G8" s="207"/>
      <c r="H8" s="207"/>
      <c r="I8" s="207" t="s">
        <v>604</v>
      </c>
      <c r="J8" s="207"/>
      <c r="K8" s="207"/>
      <c r="L8" s="211" t="s">
        <v>607</v>
      </c>
      <c r="M8" s="211"/>
      <c r="N8" s="211"/>
    </row>
    <row r="9" spans="1:14" ht="80" customHeight="1">
      <c r="A9" s="38"/>
      <c r="B9" s="41" t="s">
        <v>596</v>
      </c>
      <c r="C9" s="207" t="s">
        <v>608</v>
      </c>
      <c r="D9" s="207"/>
      <c r="E9" s="207"/>
      <c r="F9" s="207" t="s">
        <v>609</v>
      </c>
      <c r="G9" s="207"/>
      <c r="H9" s="207"/>
      <c r="I9" s="207" t="s">
        <v>610</v>
      </c>
      <c r="J9" s="207"/>
      <c r="K9" s="207"/>
      <c r="L9" s="207" t="s">
        <v>611</v>
      </c>
      <c r="M9" s="207"/>
      <c r="N9" s="207"/>
    </row>
    <row r="10" spans="1:14" ht="80" customHeight="1">
      <c r="A10" s="38"/>
      <c r="B10" s="41" t="s">
        <v>597</v>
      </c>
      <c r="C10" s="207" t="s">
        <v>612</v>
      </c>
      <c r="D10" s="207"/>
      <c r="E10" s="207"/>
      <c r="F10" s="207" t="s">
        <v>613</v>
      </c>
      <c r="G10" s="207"/>
      <c r="H10" s="207"/>
      <c r="I10" s="207" t="s">
        <v>614</v>
      </c>
      <c r="J10" s="207"/>
      <c r="K10" s="207"/>
      <c r="L10" s="207" t="s">
        <v>615</v>
      </c>
      <c r="M10" s="207"/>
      <c r="N10" s="207"/>
    </row>
    <row r="11" spans="1:14" ht="60" customHeight="1">
      <c r="A11" s="38"/>
      <c r="B11" s="41" t="s">
        <v>598</v>
      </c>
      <c r="C11" s="207" t="s">
        <v>629</v>
      </c>
      <c r="D11" s="207"/>
      <c r="E11" s="207"/>
      <c r="F11" s="207" t="s">
        <v>616</v>
      </c>
      <c r="G11" s="207"/>
      <c r="H11" s="207"/>
      <c r="I11" s="207" t="s">
        <v>617</v>
      </c>
      <c r="J11" s="207"/>
      <c r="K11" s="207"/>
      <c r="L11" s="211" t="s">
        <v>618</v>
      </c>
      <c r="M11" s="211"/>
      <c r="N11" s="211"/>
    </row>
    <row r="12" spans="1:14" ht="40" customHeight="1">
      <c r="A12" s="38"/>
      <c r="B12" s="41" t="s">
        <v>599</v>
      </c>
      <c r="C12" s="207" t="s">
        <v>619</v>
      </c>
      <c r="D12" s="207"/>
      <c r="E12" s="207"/>
      <c r="F12" s="207" t="s">
        <v>619</v>
      </c>
      <c r="G12" s="207"/>
      <c r="H12" s="207"/>
      <c r="I12" s="207" t="s">
        <v>620</v>
      </c>
      <c r="J12" s="207"/>
      <c r="K12" s="207"/>
      <c r="L12" s="207" t="s">
        <v>621</v>
      </c>
      <c r="M12" s="207"/>
      <c r="N12" s="207"/>
    </row>
    <row r="13" spans="1:14" ht="100" customHeight="1">
      <c r="A13" s="38"/>
      <c r="B13" s="41" t="s">
        <v>600</v>
      </c>
      <c r="C13" s="207" t="s">
        <v>622</v>
      </c>
      <c r="D13" s="207"/>
      <c r="E13" s="207"/>
      <c r="F13" s="207" t="s">
        <v>604</v>
      </c>
      <c r="G13" s="207"/>
      <c r="H13" s="207"/>
      <c r="I13" s="207" t="s">
        <v>604</v>
      </c>
      <c r="J13" s="207"/>
      <c r="K13" s="207"/>
      <c r="L13" s="211" t="s">
        <v>623</v>
      </c>
      <c r="M13" s="211"/>
      <c r="N13" s="211"/>
    </row>
    <row r="14" spans="1:14" ht="60" customHeight="1">
      <c r="A14" s="38"/>
      <c r="B14" s="41" t="s">
        <v>601</v>
      </c>
      <c r="C14" s="207" t="s">
        <v>624</v>
      </c>
      <c r="D14" s="207"/>
      <c r="E14" s="207"/>
      <c r="F14" s="207" t="s">
        <v>625</v>
      </c>
      <c r="G14" s="207"/>
      <c r="H14" s="207"/>
      <c r="I14" s="207" t="s">
        <v>604</v>
      </c>
      <c r="J14" s="207"/>
      <c r="K14" s="207"/>
      <c r="L14" s="211" t="s">
        <v>626</v>
      </c>
      <c r="M14" s="211"/>
      <c r="N14" s="211"/>
    </row>
    <row r="15" spans="1:14" ht="60" customHeight="1">
      <c r="A15" s="38"/>
      <c r="B15" s="41" t="s">
        <v>602</v>
      </c>
      <c r="C15" s="207" t="s">
        <v>630</v>
      </c>
      <c r="D15" s="207"/>
      <c r="E15" s="207"/>
      <c r="F15" s="207" t="s">
        <v>627</v>
      </c>
      <c r="G15" s="207"/>
      <c r="H15" s="207"/>
      <c r="I15" s="207" t="s">
        <v>613</v>
      </c>
      <c r="J15" s="207"/>
      <c r="K15" s="207"/>
      <c r="L15" s="211" t="s">
        <v>628</v>
      </c>
      <c r="M15" s="211"/>
      <c r="N15" s="211"/>
    </row>
    <row r="16" spans="1:14" ht="14">
      <c r="A16" s="38"/>
      <c r="B16" s="42"/>
      <c r="C16" s="1"/>
      <c r="D16" s="1"/>
      <c r="E16" s="1"/>
    </row>
    <row r="17" spans="1:14" ht="14">
      <c r="A17" s="28" t="s">
        <v>589</v>
      </c>
      <c r="B17" s="43"/>
      <c r="C17" s="1"/>
      <c r="D17" s="1"/>
      <c r="E17" s="1"/>
    </row>
    <row r="18" spans="1:14" ht="14">
      <c r="A18" s="38"/>
      <c r="B18" s="47"/>
      <c r="C18" s="208" t="s">
        <v>441</v>
      </c>
      <c r="D18" s="208"/>
      <c r="E18" s="208"/>
      <c r="F18" s="208"/>
      <c r="G18" s="208" t="s">
        <v>553</v>
      </c>
      <c r="H18" s="208"/>
      <c r="I18" s="208"/>
      <c r="J18" s="208"/>
      <c r="K18" s="208" t="s">
        <v>554</v>
      </c>
      <c r="L18" s="208"/>
      <c r="M18" s="208"/>
      <c r="N18" s="208"/>
    </row>
    <row r="19" spans="1:14" ht="40" customHeight="1">
      <c r="A19" s="38"/>
      <c r="B19" s="41" t="s">
        <v>593</v>
      </c>
      <c r="C19" s="206" t="s">
        <v>442</v>
      </c>
      <c r="D19" s="206"/>
      <c r="E19" s="206"/>
      <c r="F19" s="206"/>
      <c r="G19" s="206" t="s">
        <v>317</v>
      </c>
      <c r="H19" s="206"/>
      <c r="I19" s="206"/>
      <c r="J19" s="206"/>
      <c r="K19" s="210" t="s">
        <v>565</v>
      </c>
      <c r="L19" s="210"/>
      <c r="M19" s="210"/>
      <c r="N19" s="210"/>
    </row>
    <row r="20" spans="1:14" ht="50" customHeight="1">
      <c r="A20" s="38"/>
      <c r="B20" s="41" t="s">
        <v>588</v>
      </c>
      <c r="C20" s="206" t="s">
        <v>413</v>
      </c>
      <c r="D20" s="206"/>
      <c r="E20" s="206"/>
      <c r="F20" s="206"/>
      <c r="G20" s="206" t="s">
        <v>300</v>
      </c>
      <c r="H20" s="206"/>
      <c r="I20" s="206"/>
      <c r="J20" s="206"/>
      <c r="K20" s="206" t="s">
        <v>566</v>
      </c>
      <c r="L20" s="206"/>
      <c r="M20" s="206"/>
      <c r="N20" s="206"/>
    </row>
    <row r="21" spans="1:14" ht="40" customHeight="1">
      <c r="A21" s="38"/>
      <c r="B21" s="41" t="s">
        <v>594</v>
      </c>
      <c r="C21" s="206" t="s">
        <v>414</v>
      </c>
      <c r="D21" s="206"/>
      <c r="E21" s="206"/>
      <c r="F21" s="206"/>
      <c r="G21" s="206" t="s">
        <v>551</v>
      </c>
      <c r="H21" s="206"/>
      <c r="I21" s="206"/>
      <c r="J21" s="206"/>
      <c r="K21" s="216" t="s">
        <v>605</v>
      </c>
      <c r="L21" s="216"/>
      <c r="M21" s="216"/>
      <c r="N21" s="216"/>
    </row>
    <row r="22" spans="1:14" ht="40" customHeight="1">
      <c r="A22" s="38"/>
      <c r="B22" s="41" t="s">
        <v>595</v>
      </c>
      <c r="C22" s="206" t="s">
        <v>415</v>
      </c>
      <c r="D22" s="206"/>
      <c r="E22" s="206"/>
      <c r="F22" s="206"/>
      <c r="G22" s="206" t="s">
        <v>551</v>
      </c>
      <c r="H22" s="206"/>
      <c r="I22" s="206"/>
      <c r="J22" s="206"/>
      <c r="K22" s="214" t="s">
        <v>647</v>
      </c>
      <c r="L22" s="214"/>
      <c r="M22" s="214"/>
      <c r="N22" s="214"/>
    </row>
    <row r="23" spans="1:14" ht="40" customHeight="1">
      <c r="A23" s="38"/>
      <c r="B23" s="41" t="s">
        <v>596</v>
      </c>
      <c r="C23" s="206" t="s">
        <v>555</v>
      </c>
      <c r="D23" s="206"/>
      <c r="E23" s="206"/>
      <c r="F23" s="206"/>
      <c r="G23" s="206" t="s">
        <v>551</v>
      </c>
      <c r="H23" s="206"/>
      <c r="I23" s="206"/>
      <c r="J23" s="206"/>
      <c r="K23" s="214" t="s">
        <v>646</v>
      </c>
      <c r="L23" s="214"/>
      <c r="M23" s="214"/>
      <c r="N23" s="214"/>
    </row>
    <row r="24" spans="1:14" ht="40" customHeight="1">
      <c r="A24" s="38"/>
      <c r="B24" s="41" t="s">
        <v>598</v>
      </c>
      <c r="C24" s="206" t="s">
        <v>348</v>
      </c>
      <c r="D24" s="206"/>
      <c r="E24" s="206"/>
      <c r="F24" s="206"/>
      <c r="G24" s="206" t="s">
        <v>349</v>
      </c>
      <c r="H24" s="206"/>
      <c r="I24" s="206"/>
      <c r="J24" s="206"/>
      <c r="K24" s="214" t="s">
        <v>648</v>
      </c>
      <c r="L24" s="214"/>
      <c r="M24" s="214"/>
      <c r="N24" s="214"/>
    </row>
    <row r="25" spans="1:14" ht="40" customHeight="1">
      <c r="A25" s="38"/>
      <c r="B25" s="41" t="s">
        <v>599</v>
      </c>
      <c r="C25" s="206" t="s">
        <v>556</v>
      </c>
      <c r="D25" s="206"/>
      <c r="E25" s="206"/>
      <c r="F25" s="206"/>
      <c r="G25" s="206" t="s">
        <v>419</v>
      </c>
      <c r="H25" s="206"/>
      <c r="I25" s="206"/>
      <c r="J25" s="206"/>
      <c r="K25" s="214" t="s">
        <v>649</v>
      </c>
      <c r="L25" s="214"/>
      <c r="M25" s="214"/>
      <c r="N25" s="214"/>
    </row>
    <row r="26" spans="1:14" ht="40" customHeight="1">
      <c r="A26" s="38"/>
      <c r="B26" s="41" t="s">
        <v>600</v>
      </c>
      <c r="C26" s="206" t="s">
        <v>567</v>
      </c>
      <c r="D26" s="206"/>
      <c r="E26" s="206"/>
      <c r="F26" s="206"/>
      <c r="G26" s="206" t="s">
        <v>551</v>
      </c>
      <c r="H26" s="206"/>
      <c r="I26" s="206"/>
      <c r="J26" s="206"/>
      <c r="K26" s="214" t="s">
        <v>650</v>
      </c>
      <c r="L26" s="214"/>
      <c r="M26" s="214"/>
      <c r="N26" s="214"/>
    </row>
    <row r="27" spans="1:14" ht="14">
      <c r="A27" s="38"/>
      <c r="B27" s="42"/>
      <c r="C27" s="1"/>
      <c r="D27" s="1"/>
      <c r="E27" s="1"/>
    </row>
    <row r="28" spans="1:14" ht="14">
      <c r="A28" s="38"/>
      <c r="B28" s="42"/>
      <c r="C28" s="1"/>
      <c r="D28" s="1"/>
      <c r="E28" s="1"/>
    </row>
    <row r="29" spans="1:14" ht="14">
      <c r="A29" s="39" t="s">
        <v>590</v>
      </c>
      <c r="B29" s="45"/>
      <c r="C29" s="1"/>
      <c r="D29" s="1"/>
      <c r="E29" s="1"/>
    </row>
    <row r="30" spans="1:14" ht="20" customHeight="1">
      <c r="A30" s="38"/>
      <c r="B30" s="47"/>
      <c r="C30" s="209" t="s">
        <v>585</v>
      </c>
      <c r="D30" s="209"/>
      <c r="E30" s="209"/>
      <c r="F30" s="209"/>
      <c r="G30" s="209"/>
      <c r="H30" s="209"/>
      <c r="I30" s="209" t="s">
        <v>586</v>
      </c>
      <c r="J30" s="209"/>
      <c r="K30" s="209"/>
      <c r="L30" s="209"/>
      <c r="M30" s="209"/>
      <c r="N30" s="209"/>
    </row>
    <row r="31" spans="1:14" ht="40" customHeight="1">
      <c r="A31" s="38"/>
      <c r="B31" s="41" t="s">
        <v>593</v>
      </c>
      <c r="C31" s="206" t="s">
        <v>227</v>
      </c>
      <c r="D31" s="206"/>
      <c r="E31" s="206"/>
      <c r="F31" s="206"/>
      <c r="G31" s="206"/>
      <c r="H31" s="206"/>
      <c r="I31" s="210" t="s">
        <v>565</v>
      </c>
      <c r="J31" s="210"/>
      <c r="K31" s="210"/>
      <c r="L31" s="210"/>
      <c r="M31" s="210"/>
      <c r="N31" s="210"/>
    </row>
    <row r="32" spans="1:14" ht="40" customHeight="1">
      <c r="A32" s="38"/>
      <c r="B32" s="41" t="s">
        <v>588</v>
      </c>
      <c r="C32" s="206" t="s">
        <v>316</v>
      </c>
      <c r="D32" s="206"/>
      <c r="E32" s="206"/>
      <c r="F32" s="206"/>
      <c r="G32" s="206"/>
      <c r="H32" s="206"/>
      <c r="I32" s="206" t="s">
        <v>566</v>
      </c>
      <c r="J32" s="206"/>
      <c r="K32" s="206"/>
      <c r="L32" s="206"/>
      <c r="M32" s="206"/>
      <c r="N32" s="206"/>
    </row>
    <row r="33" spans="1:14" ht="40" customHeight="1">
      <c r="A33" s="38"/>
      <c r="B33" s="41" t="s">
        <v>594</v>
      </c>
      <c r="C33" s="206" t="s">
        <v>351</v>
      </c>
      <c r="D33" s="206"/>
      <c r="E33" s="206"/>
      <c r="F33" s="206"/>
      <c r="G33" s="206"/>
      <c r="H33" s="206"/>
      <c r="I33" s="210" t="s">
        <v>575</v>
      </c>
      <c r="J33" s="210"/>
      <c r="K33" s="210"/>
      <c r="L33" s="210"/>
      <c r="M33" s="210"/>
      <c r="N33" s="210"/>
    </row>
    <row r="34" spans="1:14" ht="40" customHeight="1">
      <c r="A34" s="38"/>
      <c r="B34" s="41" t="s">
        <v>595</v>
      </c>
      <c r="C34" s="206" t="s">
        <v>229</v>
      </c>
      <c r="D34" s="206"/>
      <c r="E34" s="206"/>
      <c r="F34" s="206"/>
      <c r="G34" s="206"/>
      <c r="H34" s="206"/>
      <c r="I34" s="206" t="s">
        <v>576</v>
      </c>
      <c r="J34" s="206"/>
      <c r="K34" s="206"/>
      <c r="L34" s="206"/>
      <c r="M34" s="206"/>
      <c r="N34" s="206"/>
    </row>
    <row r="35" spans="1:14" ht="40" customHeight="1">
      <c r="A35" s="38"/>
      <c r="B35" s="41" t="s">
        <v>596</v>
      </c>
      <c r="C35" s="206" t="s">
        <v>230</v>
      </c>
      <c r="D35" s="206"/>
      <c r="E35" s="206"/>
      <c r="F35" s="206"/>
      <c r="G35" s="206"/>
      <c r="H35" s="206"/>
      <c r="I35" s="206" t="s">
        <v>577</v>
      </c>
      <c r="J35" s="206"/>
      <c r="K35" s="206"/>
      <c r="L35" s="206"/>
      <c r="M35" s="206"/>
      <c r="N35" s="206"/>
    </row>
    <row r="36" spans="1:14" ht="14">
      <c r="A36" s="38"/>
      <c r="B36" s="42"/>
      <c r="C36" s="40"/>
      <c r="D36" s="1"/>
      <c r="E36" s="1"/>
    </row>
    <row r="37" spans="1:14" ht="14">
      <c r="A37" s="28" t="s">
        <v>591</v>
      </c>
      <c r="B37" s="43"/>
      <c r="C37" s="40"/>
      <c r="D37" s="40"/>
      <c r="E37" s="40"/>
      <c r="F37" s="40"/>
      <c r="G37" s="40"/>
      <c r="H37" s="40"/>
    </row>
    <row r="38" spans="1:14" ht="20" customHeight="1">
      <c r="A38" s="25"/>
      <c r="B38" s="41"/>
      <c r="C38" s="209" t="s">
        <v>557</v>
      </c>
      <c r="D38" s="209"/>
      <c r="E38" s="209"/>
      <c r="F38" s="209"/>
      <c r="G38" s="209"/>
      <c r="H38" s="209"/>
      <c r="I38" s="213" t="s">
        <v>584</v>
      </c>
      <c r="J38" s="213"/>
      <c r="K38" s="213"/>
      <c r="L38" s="213"/>
      <c r="M38" s="213"/>
      <c r="N38" s="213"/>
    </row>
    <row r="39" spans="1:14" ht="40" customHeight="1">
      <c r="A39" s="38"/>
      <c r="B39" s="41" t="s">
        <v>593</v>
      </c>
      <c r="C39" s="206" t="s">
        <v>420</v>
      </c>
      <c r="D39" s="206"/>
      <c r="E39" s="206"/>
      <c r="F39" s="206"/>
      <c r="G39" s="206"/>
      <c r="H39" s="206"/>
      <c r="I39" s="210" t="s">
        <v>565</v>
      </c>
      <c r="J39" s="210"/>
      <c r="K39" s="210"/>
      <c r="L39" s="210"/>
      <c r="M39" s="210"/>
      <c r="N39" s="210"/>
    </row>
    <row r="40" spans="1:14" ht="40" customHeight="1">
      <c r="A40" s="38"/>
      <c r="B40" s="41" t="s">
        <v>588</v>
      </c>
      <c r="C40" s="206" t="s">
        <v>46</v>
      </c>
      <c r="D40" s="206"/>
      <c r="E40" s="206"/>
      <c r="F40" s="206"/>
      <c r="G40" s="206"/>
      <c r="H40" s="206"/>
      <c r="I40" s="206" t="s">
        <v>566</v>
      </c>
      <c r="J40" s="206"/>
      <c r="K40" s="206"/>
      <c r="L40" s="206"/>
      <c r="M40" s="206"/>
      <c r="N40" s="206"/>
    </row>
    <row r="41" spans="1:14" ht="40" customHeight="1">
      <c r="A41" s="38"/>
      <c r="B41" s="41" t="s">
        <v>594</v>
      </c>
      <c r="C41" s="206" t="s">
        <v>558</v>
      </c>
      <c r="D41" s="206"/>
      <c r="E41" s="206"/>
      <c r="F41" s="206"/>
      <c r="G41" s="206"/>
      <c r="H41" s="206"/>
      <c r="I41" s="206" t="s">
        <v>568</v>
      </c>
      <c r="J41" s="206"/>
      <c r="K41" s="206"/>
      <c r="L41" s="206"/>
      <c r="M41" s="206"/>
      <c r="N41" s="206"/>
    </row>
    <row r="42" spans="1:14" ht="40" customHeight="1">
      <c r="A42" s="38"/>
      <c r="B42" s="41" t="s">
        <v>595</v>
      </c>
      <c r="C42" s="206" t="s">
        <v>147</v>
      </c>
      <c r="D42" s="206"/>
      <c r="E42" s="206"/>
      <c r="F42" s="206"/>
      <c r="G42" s="206"/>
      <c r="H42" s="206"/>
      <c r="I42" s="206" t="s">
        <v>569</v>
      </c>
      <c r="J42" s="206"/>
      <c r="K42" s="206"/>
      <c r="L42" s="206"/>
      <c r="M42" s="206"/>
      <c r="N42" s="206"/>
    </row>
    <row r="43" spans="1:14" ht="40" customHeight="1">
      <c r="A43" s="38"/>
      <c r="B43" s="41" t="s">
        <v>596</v>
      </c>
      <c r="C43" s="206" t="s">
        <v>559</v>
      </c>
      <c r="D43" s="206"/>
      <c r="E43" s="206"/>
      <c r="F43" s="206"/>
      <c r="G43" s="206"/>
      <c r="H43" s="206"/>
      <c r="I43" s="206" t="s">
        <v>570</v>
      </c>
      <c r="J43" s="206"/>
      <c r="K43" s="206"/>
      <c r="L43" s="206"/>
      <c r="M43" s="206"/>
      <c r="N43" s="206"/>
    </row>
    <row r="44" spans="1:14" ht="40" customHeight="1">
      <c r="A44" s="38"/>
      <c r="B44" s="41" t="s">
        <v>598</v>
      </c>
      <c r="C44" s="206" t="s">
        <v>560</v>
      </c>
      <c r="D44" s="206"/>
      <c r="E44" s="206"/>
      <c r="F44" s="206"/>
      <c r="G44" s="206"/>
      <c r="H44" s="206"/>
      <c r="I44" s="206" t="s">
        <v>571</v>
      </c>
      <c r="J44" s="206"/>
      <c r="K44" s="206"/>
      <c r="L44" s="206"/>
      <c r="M44" s="206"/>
      <c r="N44" s="206"/>
    </row>
    <row r="45" spans="1:14" ht="100" customHeight="1">
      <c r="A45" s="38"/>
      <c r="B45" s="41" t="s">
        <v>599</v>
      </c>
      <c r="C45" s="206" t="s">
        <v>561</v>
      </c>
      <c r="D45" s="206"/>
      <c r="E45" s="206"/>
      <c r="F45" s="206"/>
      <c r="G45" s="206"/>
      <c r="H45" s="206"/>
      <c r="I45" s="206" t="s">
        <v>572</v>
      </c>
      <c r="J45" s="206"/>
      <c r="K45" s="206"/>
      <c r="L45" s="206"/>
      <c r="M45" s="206"/>
      <c r="N45" s="206"/>
    </row>
    <row r="46" spans="1:14" ht="60" customHeight="1">
      <c r="A46" s="38"/>
      <c r="B46" s="41" t="s">
        <v>600</v>
      </c>
      <c r="C46" s="206" t="s">
        <v>562</v>
      </c>
      <c r="D46" s="206"/>
      <c r="E46" s="206"/>
      <c r="F46" s="206"/>
      <c r="G46" s="206"/>
      <c r="H46" s="206"/>
      <c r="I46" s="206" t="s">
        <v>573</v>
      </c>
      <c r="J46" s="206"/>
      <c r="K46" s="206"/>
      <c r="L46" s="206"/>
      <c r="M46" s="206"/>
      <c r="N46" s="206"/>
    </row>
    <row r="47" spans="1:14" ht="40" customHeight="1">
      <c r="A47" s="38"/>
      <c r="B47" s="41" t="s">
        <v>601</v>
      </c>
      <c r="C47" s="206" t="s">
        <v>563</v>
      </c>
      <c r="D47" s="206"/>
      <c r="E47" s="206"/>
      <c r="F47" s="206"/>
      <c r="G47" s="206"/>
      <c r="H47" s="206"/>
      <c r="I47" s="206" t="s">
        <v>574</v>
      </c>
      <c r="J47" s="206"/>
      <c r="K47" s="206"/>
      <c r="L47" s="206"/>
      <c r="M47" s="206"/>
      <c r="N47" s="206"/>
    </row>
    <row r="48" spans="1:14" ht="14">
      <c r="A48" s="38"/>
      <c r="B48" s="42"/>
      <c r="C48" s="1"/>
      <c r="D48" s="1"/>
      <c r="E48" s="1"/>
    </row>
  </sheetData>
  <mergeCells count="108">
    <mergeCell ref="B1:K1"/>
    <mergeCell ref="G20:J20"/>
    <mergeCell ref="G21:J21"/>
    <mergeCell ref="G22:J22"/>
    <mergeCell ref="G23:J23"/>
    <mergeCell ref="G24:J24"/>
    <mergeCell ref="G25:J25"/>
    <mergeCell ref="K21:N21"/>
    <mergeCell ref="K22:N22"/>
    <mergeCell ref="K23:N23"/>
    <mergeCell ref="K24:N24"/>
    <mergeCell ref="K25:N25"/>
    <mergeCell ref="L8:N8"/>
    <mergeCell ref="L14:N14"/>
    <mergeCell ref="L15:N15"/>
    <mergeCell ref="F14:H14"/>
    <mergeCell ref="F15:H15"/>
    <mergeCell ref="I15:K15"/>
    <mergeCell ref="I14:K14"/>
    <mergeCell ref="I4:K4"/>
    <mergeCell ref="I5:K5"/>
    <mergeCell ref="L4:N4"/>
    <mergeCell ref="L6:N6"/>
    <mergeCell ref="I6:K6"/>
    <mergeCell ref="C42:H42"/>
    <mergeCell ref="I35:N35"/>
    <mergeCell ref="I9:K9"/>
    <mergeCell ref="L12:N12"/>
    <mergeCell ref="I12:K12"/>
    <mergeCell ref="F12:H12"/>
    <mergeCell ref="F13:H13"/>
    <mergeCell ref="I13:K13"/>
    <mergeCell ref="L13:N13"/>
    <mergeCell ref="L11:N11"/>
    <mergeCell ref="I41:N41"/>
    <mergeCell ref="F11:H11"/>
    <mergeCell ref="C22:F22"/>
    <mergeCell ref="C21:F21"/>
    <mergeCell ref="C20:F20"/>
    <mergeCell ref="C19:F19"/>
    <mergeCell ref="C38:H38"/>
    <mergeCell ref="C35:H35"/>
    <mergeCell ref="C34:H34"/>
    <mergeCell ref="C33:H33"/>
    <mergeCell ref="C32:H32"/>
    <mergeCell ref="I33:N33"/>
    <mergeCell ref="K26:N26"/>
    <mergeCell ref="L9:N9"/>
    <mergeCell ref="I45:N45"/>
    <mergeCell ref="I46:N46"/>
    <mergeCell ref="I47:N47"/>
    <mergeCell ref="I38:N38"/>
    <mergeCell ref="I39:N39"/>
    <mergeCell ref="I42:N42"/>
    <mergeCell ref="I43:N43"/>
    <mergeCell ref="I44:N44"/>
    <mergeCell ref="L10:N10"/>
    <mergeCell ref="I10:K10"/>
    <mergeCell ref="I32:N32"/>
    <mergeCell ref="I34:N34"/>
    <mergeCell ref="I40:N40"/>
    <mergeCell ref="I11:K11"/>
    <mergeCell ref="K18:N18"/>
    <mergeCell ref="K19:N19"/>
    <mergeCell ref="K20:N20"/>
    <mergeCell ref="L5:N5"/>
    <mergeCell ref="I7:K7"/>
    <mergeCell ref="I8:K8"/>
    <mergeCell ref="L7:N7"/>
    <mergeCell ref="F4:H4"/>
    <mergeCell ref="F5:H5"/>
    <mergeCell ref="F6:H6"/>
    <mergeCell ref="F7:H7"/>
    <mergeCell ref="F8:H8"/>
    <mergeCell ref="F9:H9"/>
    <mergeCell ref="C26:F26"/>
    <mergeCell ref="C25:F25"/>
    <mergeCell ref="C24:F24"/>
    <mergeCell ref="C23:F23"/>
    <mergeCell ref="G26:J26"/>
    <mergeCell ref="I30:N30"/>
    <mergeCell ref="I31:N31"/>
    <mergeCell ref="C7:E7"/>
    <mergeCell ref="C8:E8"/>
    <mergeCell ref="C4:E4"/>
    <mergeCell ref="C6:E6"/>
    <mergeCell ref="C45:H45"/>
    <mergeCell ref="C46:H46"/>
    <mergeCell ref="C47:H47"/>
    <mergeCell ref="C44:H44"/>
    <mergeCell ref="C43:H43"/>
    <mergeCell ref="C41:H41"/>
    <mergeCell ref="C40:H40"/>
    <mergeCell ref="C39:H39"/>
    <mergeCell ref="C9:E9"/>
    <mergeCell ref="C10:E10"/>
    <mergeCell ref="C11:E11"/>
    <mergeCell ref="C13:E13"/>
    <mergeCell ref="C14:E14"/>
    <mergeCell ref="C12:E12"/>
    <mergeCell ref="C18:F18"/>
    <mergeCell ref="C5:E5"/>
    <mergeCell ref="C15:E15"/>
    <mergeCell ref="F10:H10"/>
    <mergeCell ref="G18:J18"/>
    <mergeCell ref="G19:J19"/>
    <mergeCell ref="C30:H30"/>
    <mergeCell ref="C31:H31"/>
  </mergeCells>
  <phoneticPr fontId="2"/>
  <pageMargins left="0.59055118110236227" right="0.19685039370078741" top="0.59055118110236227" bottom="0.59055118110236227" header="0.31496062992125984" footer="0.31496062992125984"/>
  <pageSetup paperSize="9" scale="74" fitToHeight="3" orientation="portrait" horizontalDpi="4294967292" verticalDpi="4294967292"/>
  <headerFooter alignWithMargins="0">
    <oddHeader>&amp;R[ポーランドの選挙制度]</oddHeader>
    <oddFooter>&amp;C&amp;P　ページ</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1"/>
  <sheetViews>
    <sheetView zoomScale="106" zoomScaleNormal="106" zoomScaleSheetLayoutView="85" zoomScalePageLayoutView="106" workbookViewId="0"/>
  </sheetViews>
  <sheetFormatPr defaultColWidth="13.59765625" defaultRowHeight="13"/>
  <cols>
    <col min="1" max="1" width="15.59765625" style="2" customWidth="1"/>
    <col min="2" max="2" width="5.59765625" style="36" bestFit="1" customWidth="1"/>
    <col min="3" max="3" width="14.3984375" style="2" customWidth="1"/>
    <col min="4" max="4" width="30.59765625" style="2" customWidth="1"/>
    <col min="5" max="5" width="25.59765625" style="2" customWidth="1"/>
    <col min="6" max="6" width="30.59765625" style="2" customWidth="1"/>
    <col min="7" max="7" width="21" style="2" customWidth="1"/>
    <col min="8" max="8" width="28.3984375" style="2" customWidth="1"/>
    <col min="9" max="9" width="11.19921875" style="2" customWidth="1"/>
    <col min="10" max="10" width="36.796875" style="2" customWidth="1"/>
    <col min="11" max="11" width="35.3984375" style="2" customWidth="1"/>
    <col min="12" max="12" width="36.59765625" style="2" customWidth="1"/>
    <col min="13" max="13" width="27.3984375" style="2" customWidth="1"/>
    <col min="14" max="14" width="14.796875" style="2" hidden="1" customWidth="1"/>
    <col min="15" max="15" width="0.19921875" style="2" hidden="1" customWidth="1"/>
    <col min="16" max="16" width="29.19921875" style="2" customWidth="1"/>
    <col min="17" max="16384" width="13.59765625" style="2"/>
  </cols>
  <sheetData>
    <row r="1" spans="1:16" ht="41.25" customHeight="1">
      <c r="B1" s="161"/>
      <c r="C1" s="161"/>
      <c r="D1" s="217" t="s">
        <v>711</v>
      </c>
      <c r="E1" s="217"/>
      <c r="F1" s="217"/>
      <c r="G1" s="161"/>
      <c r="H1" s="161"/>
      <c r="I1" s="161"/>
      <c r="J1" s="161"/>
      <c r="K1" s="161"/>
      <c r="L1" s="161"/>
      <c r="M1" s="1"/>
    </row>
    <row r="2" spans="1:16" ht="14.5" thickBot="1">
      <c r="A2" s="1"/>
      <c r="B2" s="35"/>
      <c r="C2" s="1"/>
      <c r="D2" s="1"/>
      <c r="E2" s="162" t="s">
        <v>1009</v>
      </c>
      <c r="F2" s="1"/>
      <c r="G2" s="1"/>
      <c r="H2" s="1"/>
      <c r="I2" s="1"/>
      <c r="J2" s="1"/>
      <c r="K2" s="1"/>
      <c r="L2" s="1"/>
      <c r="M2" s="1"/>
    </row>
    <row r="3" spans="1:16" s="3" customFormat="1" ht="36" customHeight="1" thickTop="1">
      <c r="A3" s="52" t="s">
        <v>1010</v>
      </c>
      <c r="B3" s="221" t="s">
        <v>1011</v>
      </c>
      <c r="C3" s="52" t="s">
        <v>1012</v>
      </c>
      <c r="D3" s="221" t="s">
        <v>1013</v>
      </c>
      <c r="E3" s="221" t="s">
        <v>1014</v>
      </c>
      <c r="F3" s="221" t="s">
        <v>1015</v>
      </c>
      <c r="G3" s="221" t="s">
        <v>1016</v>
      </c>
      <c r="H3" s="221" t="s">
        <v>1017</v>
      </c>
      <c r="I3" s="221" t="s">
        <v>1018</v>
      </c>
      <c r="J3" s="218" t="s">
        <v>1019</v>
      </c>
      <c r="K3" s="219"/>
      <c r="L3" s="219"/>
      <c r="M3" s="220"/>
      <c r="O3" s="3" t="s">
        <v>632</v>
      </c>
      <c r="P3"/>
    </row>
    <row r="4" spans="1:16" s="3" customFormat="1" ht="36" customHeight="1">
      <c r="A4" s="52"/>
      <c r="B4" s="222"/>
      <c r="C4" s="52"/>
      <c r="D4" s="222"/>
      <c r="E4" s="222"/>
      <c r="F4" s="222"/>
      <c r="G4" s="222"/>
      <c r="H4" s="222"/>
      <c r="I4" s="222"/>
      <c r="J4" s="163" t="s">
        <v>1020</v>
      </c>
      <c r="K4" s="163" t="s">
        <v>810</v>
      </c>
      <c r="L4" s="163" t="s">
        <v>1021</v>
      </c>
      <c r="M4" s="164" t="s">
        <v>1022</v>
      </c>
      <c r="P4"/>
    </row>
    <row r="5" spans="1:16" ht="32" customHeight="1">
      <c r="A5" s="50" t="s">
        <v>471</v>
      </c>
      <c r="B5" s="186" t="s">
        <v>1056</v>
      </c>
      <c r="C5" s="50" t="s">
        <v>811</v>
      </c>
      <c r="D5" s="51" t="s">
        <v>303</v>
      </c>
      <c r="E5" s="51" t="s">
        <v>812</v>
      </c>
      <c r="F5" s="51" t="s">
        <v>301</v>
      </c>
      <c r="G5" s="51"/>
      <c r="H5" s="51"/>
      <c r="I5" s="52">
        <v>1996</v>
      </c>
      <c r="J5" s="165" t="s">
        <v>813</v>
      </c>
      <c r="K5" s="166" t="s">
        <v>814</v>
      </c>
      <c r="L5" s="166" t="s">
        <v>815</v>
      </c>
      <c r="M5" s="167"/>
      <c r="O5" s="49" t="s">
        <v>633</v>
      </c>
      <c r="P5"/>
    </row>
    <row r="6" spans="1:16" ht="40" customHeight="1">
      <c r="A6" s="50" t="s">
        <v>350</v>
      </c>
      <c r="B6" s="186" t="s">
        <v>1056</v>
      </c>
      <c r="C6" s="50" t="s">
        <v>811</v>
      </c>
      <c r="D6" s="51" t="s">
        <v>369</v>
      </c>
      <c r="E6" s="51" t="s">
        <v>816</v>
      </c>
      <c r="F6" s="51" t="s">
        <v>372</v>
      </c>
      <c r="G6" s="51"/>
      <c r="H6" s="51"/>
      <c r="I6" s="52">
        <v>2001</v>
      </c>
      <c r="J6" s="53" t="s">
        <v>817</v>
      </c>
      <c r="K6" s="54" t="s">
        <v>818</v>
      </c>
      <c r="L6" s="54"/>
      <c r="M6" s="55"/>
      <c r="O6" s="49" t="s">
        <v>634</v>
      </c>
      <c r="P6"/>
    </row>
    <row r="7" spans="1:16" ht="40" customHeight="1">
      <c r="A7" s="50" t="s">
        <v>268</v>
      </c>
      <c r="B7" s="186" t="s">
        <v>1057</v>
      </c>
      <c r="C7" s="50" t="s">
        <v>541</v>
      </c>
      <c r="D7" s="51" t="s">
        <v>308</v>
      </c>
      <c r="E7" s="51" t="s">
        <v>819</v>
      </c>
      <c r="F7" s="51" t="s">
        <v>309</v>
      </c>
      <c r="G7" s="51"/>
      <c r="H7" s="51"/>
      <c r="I7" s="52">
        <v>1993</v>
      </c>
      <c r="J7" s="53" t="s">
        <v>820</v>
      </c>
      <c r="K7" s="54" t="s">
        <v>821</v>
      </c>
      <c r="L7" s="54"/>
      <c r="M7" s="55" t="s">
        <v>921</v>
      </c>
    </row>
    <row r="8" spans="1:16" ht="40" customHeight="1">
      <c r="A8" s="50" t="s">
        <v>822</v>
      </c>
      <c r="B8" s="186" t="s">
        <v>1056</v>
      </c>
      <c r="C8" s="50" t="s">
        <v>811</v>
      </c>
      <c r="D8" s="51" t="s">
        <v>360</v>
      </c>
      <c r="E8" s="51" t="s">
        <v>1023</v>
      </c>
      <c r="F8" s="51" t="s">
        <v>361</v>
      </c>
      <c r="G8" s="51"/>
      <c r="H8" s="51"/>
      <c r="I8" s="52">
        <v>1997</v>
      </c>
      <c r="J8" s="53" t="s">
        <v>823</v>
      </c>
      <c r="K8" s="54" t="s">
        <v>824</v>
      </c>
      <c r="L8" s="54"/>
      <c r="M8" s="55"/>
    </row>
    <row r="9" spans="1:16" ht="53" customHeight="1">
      <c r="A9" s="50" t="s">
        <v>926</v>
      </c>
      <c r="B9" s="52" t="s">
        <v>907</v>
      </c>
      <c r="C9" s="50" t="s">
        <v>1024</v>
      </c>
      <c r="D9" s="51" t="s">
        <v>936</v>
      </c>
      <c r="E9" s="51" t="s">
        <v>1025</v>
      </c>
      <c r="F9" s="51" t="s">
        <v>937</v>
      </c>
      <c r="G9" s="51" t="s">
        <v>940</v>
      </c>
      <c r="H9" s="51"/>
      <c r="I9" s="52">
        <v>2019</v>
      </c>
      <c r="J9" s="53" t="s">
        <v>1026</v>
      </c>
      <c r="K9" s="54"/>
      <c r="L9" s="54"/>
      <c r="M9" s="55"/>
    </row>
    <row r="10" spans="1:16" ht="32" customHeight="1">
      <c r="A10" s="50" t="s">
        <v>387</v>
      </c>
      <c r="B10" s="186" t="s">
        <v>1057</v>
      </c>
      <c r="C10" s="50" t="s">
        <v>541</v>
      </c>
      <c r="D10" s="51" t="s">
        <v>93</v>
      </c>
      <c r="E10" s="51" t="s">
        <v>825</v>
      </c>
      <c r="F10" s="51" t="s">
        <v>94</v>
      </c>
      <c r="G10" s="51"/>
      <c r="H10" s="51"/>
      <c r="I10" s="52">
        <v>1990</v>
      </c>
      <c r="J10" s="53" t="s">
        <v>826</v>
      </c>
      <c r="K10" s="54" t="s">
        <v>827</v>
      </c>
      <c r="L10" s="54"/>
      <c r="M10" s="55"/>
    </row>
    <row r="11" spans="1:16" ht="32" customHeight="1">
      <c r="A11" s="50" t="s">
        <v>797</v>
      </c>
      <c r="B11" s="52" t="s">
        <v>828</v>
      </c>
      <c r="C11" s="50" t="s">
        <v>829</v>
      </c>
      <c r="D11" s="51" t="s">
        <v>800</v>
      </c>
      <c r="E11" s="51" t="s">
        <v>830</v>
      </c>
      <c r="F11" s="51" t="s">
        <v>799</v>
      </c>
      <c r="G11" s="51" t="s">
        <v>798</v>
      </c>
      <c r="H11" s="51" t="s">
        <v>801</v>
      </c>
      <c r="I11" s="52">
        <v>2015</v>
      </c>
      <c r="J11" s="53" t="s">
        <v>831</v>
      </c>
      <c r="K11" s="54"/>
      <c r="L11" s="54"/>
      <c r="M11" s="55"/>
    </row>
    <row r="12" spans="1:16" ht="32" customHeight="1">
      <c r="A12" s="50" t="s">
        <v>473</v>
      </c>
      <c r="B12" s="186" t="s">
        <v>1057</v>
      </c>
      <c r="C12" s="50" t="s">
        <v>541</v>
      </c>
      <c r="D12" s="51" t="s">
        <v>178</v>
      </c>
      <c r="E12" s="51" t="s">
        <v>832</v>
      </c>
      <c r="F12" s="51" t="s">
        <v>436</v>
      </c>
      <c r="G12" s="51"/>
      <c r="H12" s="51"/>
      <c r="I12" s="52">
        <v>1994</v>
      </c>
      <c r="J12" s="53" t="s">
        <v>833</v>
      </c>
      <c r="K12" s="54"/>
      <c r="L12" s="54"/>
      <c r="M12" s="55" t="s">
        <v>1027</v>
      </c>
    </row>
    <row r="13" spans="1:16" ht="40" customHeight="1">
      <c r="A13" s="50" t="s">
        <v>465</v>
      </c>
      <c r="B13" s="186" t="s">
        <v>1056</v>
      </c>
      <c r="C13" s="50" t="s">
        <v>811</v>
      </c>
      <c r="D13" s="51" t="s">
        <v>222</v>
      </c>
      <c r="E13" s="51" t="s">
        <v>1028</v>
      </c>
      <c r="F13" s="51" t="s">
        <v>95</v>
      </c>
      <c r="G13" s="51"/>
      <c r="H13" s="51"/>
      <c r="I13" s="52">
        <v>2004</v>
      </c>
      <c r="J13" s="53" t="s">
        <v>834</v>
      </c>
      <c r="K13" s="54"/>
      <c r="L13" s="54"/>
      <c r="M13" s="55"/>
    </row>
    <row r="14" spans="1:16" ht="40" customHeight="1">
      <c r="A14" s="50" t="s">
        <v>386</v>
      </c>
      <c r="B14" s="186" t="s">
        <v>1057</v>
      </c>
      <c r="C14" s="50" t="s">
        <v>541</v>
      </c>
      <c r="D14" s="51" t="s">
        <v>255</v>
      </c>
      <c r="E14" s="51" t="s">
        <v>835</v>
      </c>
      <c r="F14" s="51" t="s">
        <v>256</v>
      </c>
      <c r="G14" s="51"/>
      <c r="H14" s="51"/>
      <c r="I14" s="52" t="s">
        <v>836</v>
      </c>
      <c r="J14" s="53" t="s">
        <v>837</v>
      </c>
      <c r="K14" s="54" t="s">
        <v>838</v>
      </c>
      <c r="L14" s="54"/>
      <c r="M14" s="55" t="s">
        <v>839</v>
      </c>
    </row>
    <row r="15" spans="1:16" ht="40" customHeight="1">
      <c r="A15" s="50" t="s">
        <v>687</v>
      </c>
      <c r="B15" s="52" t="s">
        <v>828</v>
      </c>
      <c r="C15" s="168" t="s">
        <v>829</v>
      </c>
      <c r="D15" s="13" t="s">
        <v>669</v>
      </c>
      <c r="E15" s="51" t="s">
        <v>840</v>
      </c>
      <c r="F15" s="51" t="s">
        <v>688</v>
      </c>
      <c r="G15" s="51" t="s">
        <v>796</v>
      </c>
      <c r="H15" s="169" t="s">
        <v>686</v>
      </c>
      <c r="I15" s="52">
        <v>2011</v>
      </c>
      <c r="J15" s="54" t="s">
        <v>841</v>
      </c>
      <c r="K15" s="54"/>
      <c r="L15" s="54" t="s">
        <v>842</v>
      </c>
      <c r="M15" s="55" t="s">
        <v>1029</v>
      </c>
    </row>
    <row r="16" spans="1:16" ht="40" customHeight="1">
      <c r="A16" s="50" t="s">
        <v>1061</v>
      </c>
      <c r="B16" s="52" t="s">
        <v>1033</v>
      </c>
      <c r="C16" s="168" t="s">
        <v>1034</v>
      </c>
      <c r="D16" s="13" t="s">
        <v>951</v>
      </c>
      <c r="E16" s="51" t="s">
        <v>1064</v>
      </c>
      <c r="F16" s="51" t="s">
        <v>1062</v>
      </c>
      <c r="G16" s="51" t="s">
        <v>1005</v>
      </c>
      <c r="H16" s="29" t="s">
        <v>1063</v>
      </c>
      <c r="I16" s="52">
        <v>2018</v>
      </c>
      <c r="J16" s="53" t="s">
        <v>1065</v>
      </c>
      <c r="K16" s="54"/>
      <c r="L16" s="54"/>
      <c r="M16" s="55"/>
    </row>
    <row r="17" spans="1:13" ht="40" customHeight="1">
      <c r="A17" s="50" t="s">
        <v>708</v>
      </c>
      <c r="B17" s="52" t="s">
        <v>843</v>
      </c>
      <c r="C17" s="168" t="s">
        <v>1030</v>
      </c>
      <c r="D17" s="13" t="s">
        <v>708</v>
      </c>
      <c r="E17" s="51" t="s">
        <v>844</v>
      </c>
      <c r="F17" s="51" t="s">
        <v>710</v>
      </c>
      <c r="G17" s="51"/>
      <c r="H17" s="169" t="s">
        <v>709</v>
      </c>
      <c r="I17" s="52">
        <v>2015</v>
      </c>
      <c r="J17" s="53" t="s">
        <v>914</v>
      </c>
      <c r="K17" s="54"/>
      <c r="L17" s="54"/>
      <c r="M17" s="55"/>
    </row>
    <row r="18" spans="1:13" ht="40" customHeight="1">
      <c r="A18" s="50" t="s">
        <v>944</v>
      </c>
      <c r="B18" s="52" t="s">
        <v>828</v>
      </c>
      <c r="C18" s="168" t="s">
        <v>853</v>
      </c>
      <c r="D18" s="13" t="s">
        <v>942</v>
      </c>
      <c r="E18" s="51" t="s">
        <v>1031</v>
      </c>
      <c r="F18" s="51" t="s">
        <v>945</v>
      </c>
      <c r="G18" s="51"/>
      <c r="H18" s="29"/>
      <c r="I18" s="52">
        <v>2019</v>
      </c>
      <c r="J18" s="53" t="s">
        <v>1032</v>
      </c>
      <c r="K18" s="54"/>
      <c r="L18" s="54"/>
      <c r="M18" s="55"/>
    </row>
    <row r="19" spans="1:13" ht="32" customHeight="1">
      <c r="A19" s="50" t="s">
        <v>640</v>
      </c>
      <c r="B19" s="186" t="s">
        <v>1056</v>
      </c>
      <c r="C19" s="50" t="s">
        <v>811</v>
      </c>
      <c r="D19" s="51" t="s">
        <v>444</v>
      </c>
      <c r="E19" s="51" t="s">
        <v>845</v>
      </c>
      <c r="F19" s="51" t="s">
        <v>481</v>
      </c>
      <c r="G19" s="51"/>
      <c r="H19" s="51"/>
      <c r="I19" s="52">
        <v>2006</v>
      </c>
      <c r="J19" s="53" t="s">
        <v>846</v>
      </c>
      <c r="K19" s="54" t="s">
        <v>847</v>
      </c>
      <c r="L19" s="54"/>
      <c r="M19" s="55"/>
    </row>
    <row r="20" spans="1:13" ht="40" customHeight="1">
      <c r="A20" s="50" t="s">
        <v>475</v>
      </c>
      <c r="B20" s="186" t="s">
        <v>1057</v>
      </c>
      <c r="C20" s="50" t="s">
        <v>541</v>
      </c>
      <c r="D20" s="51" t="s">
        <v>228</v>
      </c>
      <c r="E20" s="51" t="s">
        <v>848</v>
      </c>
      <c r="F20" s="51" t="s">
        <v>418</v>
      </c>
      <c r="G20" s="51" t="s">
        <v>478</v>
      </c>
      <c r="H20" s="51" t="s">
        <v>479</v>
      </c>
      <c r="I20" s="52">
        <v>2001</v>
      </c>
      <c r="J20" s="53" t="s">
        <v>849</v>
      </c>
      <c r="K20" s="54"/>
      <c r="L20" s="54"/>
      <c r="M20" s="55"/>
    </row>
    <row r="21" spans="1:13" ht="40" customHeight="1">
      <c r="A21" s="50" t="s">
        <v>1001</v>
      </c>
      <c r="B21" s="52" t="s">
        <v>1033</v>
      </c>
      <c r="C21" s="50" t="s">
        <v>1034</v>
      </c>
      <c r="D21" s="51" t="s">
        <v>993</v>
      </c>
      <c r="E21" s="51" t="s">
        <v>1035</v>
      </c>
      <c r="F21" s="51" t="s">
        <v>1006</v>
      </c>
      <c r="G21" s="51" t="s">
        <v>1007</v>
      </c>
      <c r="H21" s="29" t="s">
        <v>1008</v>
      </c>
      <c r="I21" s="52">
        <v>2021</v>
      </c>
      <c r="J21" s="53" t="s">
        <v>1060</v>
      </c>
      <c r="K21" s="54"/>
      <c r="L21" s="54"/>
      <c r="M21" s="55"/>
    </row>
    <row r="22" spans="1:13" ht="40" customHeight="1">
      <c r="A22" s="50" t="s">
        <v>182</v>
      </c>
      <c r="B22" s="186" t="s">
        <v>1058</v>
      </c>
      <c r="C22" s="50" t="s">
        <v>850</v>
      </c>
      <c r="D22" s="51" t="s">
        <v>183</v>
      </c>
      <c r="E22" s="51" t="s">
        <v>851</v>
      </c>
      <c r="F22" s="51" t="s">
        <v>184</v>
      </c>
      <c r="G22" s="51"/>
      <c r="H22" s="51"/>
      <c r="I22" s="52">
        <v>1991</v>
      </c>
      <c r="J22" s="53" t="s">
        <v>852</v>
      </c>
      <c r="K22" s="54"/>
      <c r="L22" s="54"/>
      <c r="M22" s="55" t="s">
        <v>1036</v>
      </c>
    </row>
    <row r="23" spans="1:13" ht="40" customHeight="1">
      <c r="A23" s="50" t="s">
        <v>793</v>
      </c>
      <c r="B23" s="52" t="s">
        <v>828</v>
      </c>
      <c r="C23" s="50" t="s">
        <v>853</v>
      </c>
      <c r="D23" s="51" t="s">
        <v>792</v>
      </c>
      <c r="E23" s="51" t="s">
        <v>854</v>
      </c>
      <c r="F23" s="51" t="s">
        <v>794</v>
      </c>
      <c r="G23" s="51"/>
      <c r="H23" s="51" t="s">
        <v>795</v>
      </c>
      <c r="I23" s="52">
        <v>2015</v>
      </c>
      <c r="J23" s="53" t="s">
        <v>855</v>
      </c>
      <c r="K23" s="54"/>
      <c r="L23" s="54"/>
      <c r="M23" s="55" t="s">
        <v>1037</v>
      </c>
    </row>
    <row r="24" spans="1:13" ht="32" customHeight="1">
      <c r="A24" s="50" t="s">
        <v>405</v>
      </c>
      <c r="B24" s="186" t="s">
        <v>1057</v>
      </c>
      <c r="C24" s="50" t="s">
        <v>541</v>
      </c>
      <c r="D24" s="51" t="s">
        <v>185</v>
      </c>
      <c r="E24" s="51" t="s">
        <v>856</v>
      </c>
      <c r="F24" s="51" t="s">
        <v>186</v>
      </c>
      <c r="G24" s="51"/>
      <c r="H24" s="51"/>
      <c r="I24" s="52">
        <v>1990</v>
      </c>
      <c r="J24" s="53" t="s">
        <v>857</v>
      </c>
      <c r="K24" s="54" t="s">
        <v>858</v>
      </c>
      <c r="L24" s="54"/>
      <c r="M24" s="55" t="s">
        <v>1038</v>
      </c>
    </row>
    <row r="25" spans="1:13" ht="40" customHeight="1">
      <c r="A25" s="50" t="s">
        <v>417</v>
      </c>
      <c r="B25" s="186" t="s">
        <v>1057</v>
      </c>
      <c r="C25" s="50" t="s">
        <v>541</v>
      </c>
      <c r="D25" s="51" t="s">
        <v>196</v>
      </c>
      <c r="E25" s="51" t="s">
        <v>859</v>
      </c>
      <c r="F25" s="51" t="s">
        <v>109</v>
      </c>
      <c r="G25" s="51"/>
      <c r="I25" s="52">
        <v>2005</v>
      </c>
      <c r="J25" s="53" t="s">
        <v>860</v>
      </c>
      <c r="K25" s="54" t="s">
        <v>1039</v>
      </c>
      <c r="M25" s="55" t="s">
        <v>1040</v>
      </c>
    </row>
    <row r="26" spans="1:13" ht="43" customHeight="1">
      <c r="A26" s="50" t="s">
        <v>474</v>
      </c>
      <c r="B26" s="186" t="s">
        <v>1057</v>
      </c>
      <c r="C26" s="50" t="s">
        <v>541</v>
      </c>
      <c r="D26" s="51" t="s">
        <v>110</v>
      </c>
      <c r="E26" s="51" t="s">
        <v>861</v>
      </c>
      <c r="F26" s="51" t="s">
        <v>459</v>
      </c>
      <c r="G26" s="51" t="s">
        <v>807</v>
      </c>
      <c r="H26" s="51" t="s">
        <v>362</v>
      </c>
      <c r="I26" s="52">
        <v>2001</v>
      </c>
      <c r="J26" s="53" t="s">
        <v>862</v>
      </c>
      <c r="K26" s="54"/>
      <c r="L26" s="54"/>
      <c r="M26" s="55"/>
    </row>
    <row r="27" spans="1:13" ht="40" customHeight="1">
      <c r="A27" s="50" t="s">
        <v>287</v>
      </c>
      <c r="B27" s="186" t="s">
        <v>1057</v>
      </c>
      <c r="C27" s="50" t="s">
        <v>541</v>
      </c>
      <c r="D27" s="51" t="s">
        <v>51</v>
      </c>
      <c r="E27" s="51" t="s">
        <v>863</v>
      </c>
      <c r="F27" s="51" t="s">
        <v>52</v>
      </c>
      <c r="G27" s="51" t="s">
        <v>363</v>
      </c>
      <c r="H27" s="51" t="s">
        <v>364</v>
      </c>
      <c r="I27" s="52">
        <v>2001</v>
      </c>
      <c r="J27" s="53" t="s">
        <v>864</v>
      </c>
      <c r="K27" s="54"/>
      <c r="L27" s="54"/>
      <c r="M27" s="55"/>
    </row>
    <row r="28" spans="1:13" ht="32" customHeight="1">
      <c r="A28" s="50" t="s">
        <v>385</v>
      </c>
      <c r="B28" s="186" t="s">
        <v>1057</v>
      </c>
      <c r="C28" s="50" t="s">
        <v>541</v>
      </c>
      <c r="D28" s="51" t="s">
        <v>53</v>
      </c>
      <c r="E28" s="51" t="s">
        <v>865</v>
      </c>
      <c r="F28" s="51" t="s">
        <v>54</v>
      </c>
      <c r="G28" s="51" t="s">
        <v>363</v>
      </c>
      <c r="H28" s="51" t="s">
        <v>55</v>
      </c>
      <c r="I28" s="52">
        <v>1990</v>
      </c>
      <c r="J28" s="53" t="s">
        <v>866</v>
      </c>
      <c r="K28" s="54"/>
      <c r="L28" s="54"/>
      <c r="M28" s="55"/>
    </row>
    <row r="29" spans="1:13" ht="32" customHeight="1">
      <c r="A29" s="50" t="s">
        <v>472</v>
      </c>
      <c r="B29" s="186" t="s">
        <v>1057</v>
      </c>
      <c r="C29" s="50" t="s">
        <v>541</v>
      </c>
      <c r="D29" s="51" t="s">
        <v>393</v>
      </c>
      <c r="E29" s="51" t="s">
        <v>867</v>
      </c>
      <c r="F29" s="51" t="s">
        <v>394</v>
      </c>
      <c r="G29" s="51"/>
      <c r="H29" s="51"/>
      <c r="I29" s="52">
        <v>1995</v>
      </c>
      <c r="J29" s="53" t="s">
        <v>868</v>
      </c>
      <c r="K29" s="54" t="s">
        <v>869</v>
      </c>
      <c r="L29" s="54"/>
      <c r="M29" s="55"/>
    </row>
    <row r="30" spans="1:13" ht="32" customHeight="1">
      <c r="A30" s="50" t="s">
        <v>582</v>
      </c>
      <c r="B30" s="186" t="s">
        <v>1057</v>
      </c>
      <c r="C30" s="50" t="s">
        <v>870</v>
      </c>
      <c r="D30" s="51" t="s">
        <v>550</v>
      </c>
      <c r="E30" s="51" t="s">
        <v>871</v>
      </c>
      <c r="F30" s="51" t="s">
        <v>583</v>
      </c>
      <c r="G30" s="51"/>
      <c r="H30" s="51"/>
      <c r="I30" s="52">
        <v>2011</v>
      </c>
      <c r="J30" s="53" t="s">
        <v>872</v>
      </c>
      <c r="K30" s="54" t="s">
        <v>873</v>
      </c>
      <c r="L30" s="54"/>
      <c r="M30" s="55"/>
    </row>
    <row r="31" spans="1:13" ht="32" customHeight="1">
      <c r="A31" s="50" t="s">
        <v>406</v>
      </c>
      <c r="B31" s="186" t="s">
        <v>1057</v>
      </c>
      <c r="C31" s="50" t="s">
        <v>541</v>
      </c>
      <c r="D31" s="51" t="s">
        <v>395</v>
      </c>
      <c r="E31" s="51" t="s">
        <v>874</v>
      </c>
      <c r="F31" s="51" t="s">
        <v>347</v>
      </c>
      <c r="G31" s="51"/>
      <c r="H31" s="51" t="s">
        <v>365</v>
      </c>
      <c r="I31" s="52">
        <v>1992</v>
      </c>
      <c r="J31" s="53" t="s">
        <v>875</v>
      </c>
      <c r="K31" s="54"/>
      <c r="L31" s="54"/>
      <c r="M31" s="55"/>
    </row>
    <row r="32" spans="1:13" ht="32" customHeight="1">
      <c r="A32" s="50" t="s">
        <v>416</v>
      </c>
      <c r="B32" s="186" t="s">
        <v>1057</v>
      </c>
      <c r="C32" s="50" t="s">
        <v>541</v>
      </c>
      <c r="D32" s="51" t="s">
        <v>288</v>
      </c>
      <c r="E32" s="51" t="s">
        <v>876</v>
      </c>
      <c r="F32" s="51" t="s">
        <v>289</v>
      </c>
      <c r="G32" s="51" t="s">
        <v>443</v>
      </c>
      <c r="H32" s="51" t="s">
        <v>84</v>
      </c>
      <c r="I32" s="52">
        <v>2004</v>
      </c>
      <c r="J32" s="53" t="s">
        <v>877</v>
      </c>
      <c r="K32" s="54"/>
      <c r="L32" s="54"/>
      <c r="M32" s="55" t="s">
        <v>1041</v>
      </c>
    </row>
    <row r="33" spans="1:13" ht="32" customHeight="1">
      <c r="A33" s="50" t="s">
        <v>382</v>
      </c>
      <c r="B33" s="52" t="s">
        <v>1042</v>
      </c>
      <c r="C33" s="50" t="s">
        <v>878</v>
      </c>
      <c r="D33" s="51" t="s">
        <v>399</v>
      </c>
      <c r="E33" s="51" t="s">
        <v>879</v>
      </c>
      <c r="F33" s="51" t="s">
        <v>400</v>
      </c>
      <c r="G33" s="51" t="s">
        <v>469</v>
      </c>
      <c r="H33" s="51" t="s">
        <v>470</v>
      </c>
      <c r="I33" s="52" t="s">
        <v>880</v>
      </c>
      <c r="J33" s="53" t="s">
        <v>881</v>
      </c>
      <c r="K33" s="54"/>
      <c r="L33" s="54" t="s">
        <v>882</v>
      </c>
      <c r="M33" s="55" t="s">
        <v>1043</v>
      </c>
    </row>
    <row r="34" spans="1:13" ht="40" customHeight="1">
      <c r="A34" s="50" t="s">
        <v>286</v>
      </c>
      <c r="B34" s="186" t="s">
        <v>1056</v>
      </c>
      <c r="C34" s="50" t="s">
        <v>811</v>
      </c>
      <c r="D34" s="51" t="s">
        <v>358</v>
      </c>
      <c r="E34" s="51" t="s">
        <v>883</v>
      </c>
      <c r="F34" s="51" t="s">
        <v>57</v>
      </c>
      <c r="G34" s="51"/>
      <c r="H34" s="51"/>
      <c r="I34" s="52">
        <v>2001</v>
      </c>
      <c r="J34" s="53" t="s">
        <v>884</v>
      </c>
      <c r="K34" s="54" t="s">
        <v>885</v>
      </c>
      <c r="L34" s="54"/>
      <c r="M34" s="55"/>
    </row>
    <row r="35" spans="1:13" ht="65" customHeight="1">
      <c r="A35" s="50" t="s">
        <v>1002</v>
      </c>
      <c r="B35" s="52" t="s">
        <v>1033</v>
      </c>
      <c r="C35" s="185" t="s">
        <v>1059</v>
      </c>
      <c r="D35" s="51" t="s">
        <v>1003</v>
      </c>
      <c r="E35" s="51" t="s">
        <v>1044</v>
      </c>
      <c r="F35" s="51" t="s">
        <v>1004</v>
      </c>
      <c r="G35" s="51" t="s">
        <v>1005</v>
      </c>
      <c r="H35" s="51"/>
      <c r="I35" s="52">
        <v>2023</v>
      </c>
      <c r="J35" s="53" t="s">
        <v>1045</v>
      </c>
      <c r="K35" s="54"/>
      <c r="L35" s="54"/>
      <c r="M35" s="55"/>
    </row>
    <row r="36" spans="1:13" ht="40" customHeight="1">
      <c r="A36" s="50" t="s">
        <v>788</v>
      </c>
      <c r="B36" s="52" t="s">
        <v>828</v>
      </c>
      <c r="C36" s="50" t="s">
        <v>853</v>
      </c>
      <c r="D36" s="51" t="s">
        <v>789</v>
      </c>
      <c r="E36" s="51" t="s">
        <v>886</v>
      </c>
      <c r="F36" s="51" t="s">
        <v>790</v>
      </c>
      <c r="G36" s="51"/>
      <c r="H36" s="51" t="s">
        <v>791</v>
      </c>
      <c r="I36" s="52">
        <v>2013</v>
      </c>
      <c r="J36" s="53" t="s">
        <v>887</v>
      </c>
      <c r="K36" s="54"/>
      <c r="L36" s="54"/>
      <c r="M36" s="55" t="s">
        <v>888</v>
      </c>
    </row>
    <row r="37" spans="1:13" ht="40" customHeight="1">
      <c r="A37" s="50" t="s">
        <v>480</v>
      </c>
      <c r="B37" s="186" t="s">
        <v>1058</v>
      </c>
      <c r="C37" s="50" t="s">
        <v>850</v>
      </c>
      <c r="D37" s="51" t="s">
        <v>85</v>
      </c>
      <c r="E37" s="51" t="s">
        <v>889</v>
      </c>
      <c r="F37" s="51" t="s">
        <v>172</v>
      </c>
      <c r="G37" s="51"/>
      <c r="H37" s="51" t="s">
        <v>173</v>
      </c>
      <c r="I37" s="52">
        <v>1990</v>
      </c>
      <c r="J37" s="53" t="s">
        <v>890</v>
      </c>
      <c r="K37" s="54"/>
      <c r="L37" s="54"/>
      <c r="M37" s="55" t="s">
        <v>1046</v>
      </c>
    </row>
    <row r="38" spans="1:13" ht="32" customHeight="1">
      <c r="A38" s="50" t="s">
        <v>381</v>
      </c>
      <c r="B38" s="52" t="s">
        <v>828</v>
      </c>
      <c r="C38" s="50" t="s">
        <v>541</v>
      </c>
      <c r="D38" s="51" t="s">
        <v>285</v>
      </c>
      <c r="E38" s="51" t="s">
        <v>891</v>
      </c>
      <c r="F38" s="51" t="s">
        <v>920</v>
      </c>
      <c r="G38" s="51"/>
      <c r="H38" s="51"/>
      <c r="I38" s="52">
        <v>1990</v>
      </c>
      <c r="J38" s="53" t="s">
        <v>892</v>
      </c>
      <c r="K38" s="54" t="s">
        <v>893</v>
      </c>
      <c r="L38" s="54"/>
      <c r="M38" s="55"/>
    </row>
    <row r="39" spans="1:13" ht="32" customHeight="1">
      <c r="A39" s="50" t="s">
        <v>917</v>
      </c>
      <c r="B39" s="52" t="s">
        <v>828</v>
      </c>
      <c r="C39" s="50" t="s">
        <v>541</v>
      </c>
      <c r="D39" s="51" t="s">
        <v>918</v>
      </c>
      <c r="E39" s="51" t="s">
        <v>1047</v>
      </c>
      <c r="F39" s="51" t="s">
        <v>919</v>
      </c>
      <c r="G39" s="51"/>
      <c r="H39" s="51" t="s">
        <v>445</v>
      </c>
      <c r="I39" s="52">
        <v>2016</v>
      </c>
      <c r="J39" s="53" t="s">
        <v>1048</v>
      </c>
      <c r="K39" s="54"/>
      <c r="L39" s="54"/>
      <c r="M39" s="55"/>
    </row>
    <row r="40" spans="1:13" ht="32" customHeight="1">
      <c r="A40" s="50" t="s">
        <v>460</v>
      </c>
      <c r="B40" s="52" t="s">
        <v>828</v>
      </c>
      <c r="C40" s="50" t="s">
        <v>541</v>
      </c>
      <c r="D40" s="51" t="s">
        <v>367</v>
      </c>
      <c r="E40" s="51" t="s">
        <v>894</v>
      </c>
      <c r="F40" s="51" t="s">
        <v>368</v>
      </c>
      <c r="G40" s="51" t="s">
        <v>409</v>
      </c>
      <c r="H40" s="51" t="s">
        <v>410</v>
      </c>
      <c r="I40" s="52">
        <v>1992</v>
      </c>
      <c r="J40" s="53" t="s">
        <v>895</v>
      </c>
      <c r="K40" s="54"/>
      <c r="L40" s="54"/>
      <c r="M40" s="55" t="s">
        <v>1049</v>
      </c>
    </row>
    <row r="41" spans="1:13" ht="32" customHeight="1">
      <c r="A41" s="50" t="s">
        <v>411</v>
      </c>
      <c r="B41" s="52" t="s">
        <v>828</v>
      </c>
      <c r="C41" s="50" t="s">
        <v>541</v>
      </c>
      <c r="D41" s="51" t="s">
        <v>344</v>
      </c>
      <c r="E41" s="51" t="s">
        <v>896</v>
      </c>
      <c r="F41" s="51" t="s">
        <v>91</v>
      </c>
      <c r="G41" s="51"/>
      <c r="H41" s="51"/>
      <c r="I41" s="52" t="s">
        <v>897</v>
      </c>
      <c r="J41" s="53" t="s">
        <v>898</v>
      </c>
      <c r="K41" s="54" t="s">
        <v>899</v>
      </c>
      <c r="L41" s="54"/>
      <c r="M41" s="55" t="s">
        <v>1050</v>
      </c>
    </row>
    <row r="42" spans="1:13" ht="32" customHeight="1">
      <c r="A42" s="50" t="s">
        <v>141</v>
      </c>
      <c r="B42" s="52" t="s">
        <v>828</v>
      </c>
      <c r="C42" s="50" t="s">
        <v>541</v>
      </c>
      <c r="D42" s="51" t="s">
        <v>180</v>
      </c>
      <c r="E42" s="51" t="s">
        <v>900</v>
      </c>
      <c r="F42" s="51" t="s">
        <v>181</v>
      </c>
      <c r="G42" s="51" t="s">
        <v>446</v>
      </c>
      <c r="H42" s="51"/>
      <c r="I42" s="52">
        <v>1994</v>
      </c>
      <c r="J42" s="53" t="s">
        <v>901</v>
      </c>
      <c r="K42" s="54" t="s">
        <v>902</v>
      </c>
      <c r="L42" s="54" t="s">
        <v>903</v>
      </c>
      <c r="M42" s="55"/>
    </row>
    <row r="43" spans="1:13" ht="52" customHeight="1">
      <c r="A43" s="50"/>
      <c r="B43" s="52" t="s">
        <v>1051</v>
      </c>
      <c r="C43" s="50" t="s">
        <v>853</v>
      </c>
      <c r="D43" s="51" t="s">
        <v>927</v>
      </c>
      <c r="E43" s="51" t="s">
        <v>1052</v>
      </c>
      <c r="F43" s="51" t="s">
        <v>938</v>
      </c>
      <c r="G43" s="51"/>
      <c r="H43" s="29" t="s">
        <v>939</v>
      </c>
      <c r="I43" s="52">
        <v>2019</v>
      </c>
      <c r="J43" s="53" t="s">
        <v>1053</v>
      </c>
      <c r="K43" s="54"/>
      <c r="L43" s="54"/>
      <c r="M43" s="55"/>
    </row>
    <row r="44" spans="1:13" ht="32" customHeight="1">
      <c r="A44" s="50" t="s">
        <v>803</v>
      </c>
      <c r="B44" s="52" t="s">
        <v>828</v>
      </c>
      <c r="C44" s="50" t="s">
        <v>853</v>
      </c>
      <c r="D44" s="50" t="s">
        <v>804</v>
      </c>
      <c r="E44" s="51" t="s">
        <v>904</v>
      </c>
      <c r="F44" s="51" t="s">
        <v>56</v>
      </c>
      <c r="G44" s="51"/>
      <c r="H44" s="51"/>
      <c r="I44" s="52">
        <v>1989</v>
      </c>
      <c r="J44" s="53" t="s">
        <v>905</v>
      </c>
      <c r="K44" s="54" t="s">
        <v>906</v>
      </c>
      <c r="L44" s="54"/>
      <c r="M44" s="55" t="s">
        <v>1054</v>
      </c>
    </row>
    <row r="45" spans="1:13" ht="40" customHeight="1" thickBot="1">
      <c r="A45" s="170" t="s">
        <v>802</v>
      </c>
      <c r="B45" s="171" t="s">
        <v>907</v>
      </c>
      <c r="C45" s="170" t="s">
        <v>908</v>
      </c>
      <c r="D45" s="170" t="s">
        <v>805</v>
      </c>
      <c r="E45" s="172" t="s">
        <v>909</v>
      </c>
      <c r="F45" s="172" t="s">
        <v>806</v>
      </c>
      <c r="G45" s="172" t="s">
        <v>808</v>
      </c>
      <c r="H45" s="172"/>
      <c r="I45" s="171">
        <v>2015</v>
      </c>
      <c r="J45" s="173" t="s">
        <v>910</v>
      </c>
      <c r="K45" s="174" t="s">
        <v>1055</v>
      </c>
      <c r="L45" s="174"/>
      <c r="M45" s="175"/>
    </row>
    <row r="46" spans="1:13" ht="12" customHeight="1" thickTop="1">
      <c r="A46" s="1"/>
      <c r="B46" s="35"/>
      <c r="C46" s="1"/>
      <c r="D46" s="1"/>
      <c r="E46" s="1"/>
      <c r="F46" s="1"/>
      <c r="G46" s="1"/>
      <c r="H46" s="1"/>
      <c r="I46" s="1"/>
      <c r="J46" s="1"/>
      <c r="K46" s="1"/>
      <c r="L46" s="1"/>
      <c r="M46" s="1"/>
    </row>
    <row r="47" spans="1:13">
      <c r="A47" s="46" t="s">
        <v>635</v>
      </c>
      <c r="B47" s="2"/>
    </row>
    <row r="48" spans="1:13">
      <c r="A48" s="46" t="s">
        <v>636</v>
      </c>
      <c r="B48" s="2"/>
    </row>
    <row r="49" spans="1:2">
      <c r="A49" s="46" t="s">
        <v>637</v>
      </c>
      <c r="B49" s="2"/>
    </row>
    <row r="50" spans="1:2">
      <c r="A50" s="46" t="s">
        <v>638</v>
      </c>
      <c r="B50" s="2"/>
    </row>
    <row r="51" spans="1:2">
      <c r="A51" s="46" t="s">
        <v>639</v>
      </c>
      <c r="B51" s="2"/>
    </row>
  </sheetData>
  <mergeCells count="9">
    <mergeCell ref="D1:F1"/>
    <mergeCell ref="J3:M3"/>
    <mergeCell ref="B3:B4"/>
    <mergeCell ref="D3:D4"/>
    <mergeCell ref="E3:E4"/>
    <mergeCell ref="F3:F4"/>
    <mergeCell ref="H3:H4"/>
    <mergeCell ref="I3:I4"/>
    <mergeCell ref="G3:G4"/>
  </mergeCells>
  <phoneticPr fontId="2"/>
  <pageMargins left="0.78740157480314965" right="0.39370078740157483" top="0.59055118110236227" bottom="0.39370078740157483" header="0.51181102362204722" footer="0.23622047244094491"/>
  <pageSetup paperSize="9" scale="32" fitToHeight="3" orientation="portrait" horizontalDpi="4294967292" verticalDpi="4294967292" r:id="rId1"/>
  <headerFooter alignWithMargins="0">
    <oddHeader>&amp;R[ポーランドの主要政党の概要]</oddHeader>
    <oddFooter>&amp;C&amp;P ページ</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22"/>
  <sheetViews>
    <sheetView workbookViewId="0"/>
  </sheetViews>
  <sheetFormatPr defaultColWidth="8.796875" defaultRowHeight="12"/>
  <cols>
    <col min="1" max="1" width="31" bestFit="1" customWidth="1"/>
    <col min="2" max="2" width="23.19921875" bestFit="1" customWidth="1"/>
    <col min="3" max="3" width="26.19921875" customWidth="1"/>
    <col min="4" max="4" width="26.3984375" customWidth="1"/>
    <col min="5" max="5" width="35.19921875" customWidth="1"/>
    <col min="6" max="256" width="13.59765625" customWidth="1"/>
  </cols>
  <sheetData>
    <row r="1" spans="1:5" ht="32.25" customHeight="1">
      <c r="B1" s="215" t="s">
        <v>643</v>
      </c>
      <c r="C1" s="215"/>
      <c r="D1" s="215"/>
      <c r="E1" s="57"/>
    </row>
    <row r="2" spans="1:5" ht="15.5">
      <c r="A2" s="56"/>
      <c r="B2" s="57"/>
      <c r="C2" s="59" t="s">
        <v>644</v>
      </c>
      <c r="D2" s="57"/>
    </row>
    <row r="3" spans="1:5" ht="15" customHeight="1">
      <c r="A3" s="56"/>
      <c r="B3" s="57"/>
      <c r="C3" s="57"/>
      <c r="D3" s="57"/>
      <c r="E3" s="57"/>
    </row>
    <row r="4" spans="1:5" ht="15.75" customHeight="1">
      <c r="C4" s="223" t="s">
        <v>642</v>
      </c>
      <c r="D4" s="223"/>
      <c r="E4" s="223"/>
    </row>
    <row r="5" spans="1:5" ht="40" customHeight="1">
      <c r="A5" s="58" t="s">
        <v>485</v>
      </c>
      <c r="B5" s="48" t="s">
        <v>645</v>
      </c>
      <c r="C5" s="58" t="s">
        <v>486</v>
      </c>
      <c r="D5" s="48" t="s">
        <v>641</v>
      </c>
      <c r="E5" s="58" t="s">
        <v>487</v>
      </c>
    </row>
    <row r="6" spans="1:5" ht="40" customHeight="1">
      <c r="A6" s="10" t="s">
        <v>503</v>
      </c>
      <c r="B6" s="9" t="s">
        <v>504</v>
      </c>
      <c r="C6" s="10" t="s">
        <v>505</v>
      </c>
      <c r="D6" s="11" t="s">
        <v>506</v>
      </c>
      <c r="E6" s="61"/>
    </row>
    <row r="7" spans="1:5" ht="40" customHeight="1">
      <c r="A7" s="10" t="s">
        <v>507</v>
      </c>
      <c r="B7" s="9" t="s">
        <v>508</v>
      </c>
      <c r="C7" s="10" t="s">
        <v>509</v>
      </c>
      <c r="D7" s="11" t="s">
        <v>510</v>
      </c>
      <c r="E7" s="60" t="s">
        <v>488</v>
      </c>
    </row>
    <row r="8" spans="1:5" ht="40" customHeight="1">
      <c r="A8" s="10" t="s">
        <v>511</v>
      </c>
      <c r="B8" s="9" t="s">
        <v>512</v>
      </c>
      <c r="C8" s="10" t="s">
        <v>513</v>
      </c>
      <c r="D8" s="11" t="s">
        <v>514</v>
      </c>
      <c r="E8" s="61"/>
    </row>
    <row r="9" spans="1:5" ht="40" customHeight="1">
      <c r="A9" s="10" t="s">
        <v>489</v>
      </c>
      <c r="B9" s="9" t="s">
        <v>490</v>
      </c>
      <c r="C9" s="10" t="s">
        <v>491</v>
      </c>
      <c r="D9" s="11" t="s">
        <v>515</v>
      </c>
      <c r="E9" s="61"/>
    </row>
    <row r="10" spans="1:5" ht="40" customHeight="1">
      <c r="A10" s="10" t="s">
        <v>516</v>
      </c>
      <c r="B10" s="9" t="s">
        <v>517</v>
      </c>
      <c r="C10" s="10" t="s">
        <v>518</v>
      </c>
      <c r="D10" s="11" t="s">
        <v>519</v>
      </c>
      <c r="E10" s="61"/>
    </row>
    <row r="11" spans="1:5" ht="40" customHeight="1">
      <c r="A11" s="10" t="s">
        <v>520</v>
      </c>
      <c r="B11" s="9" t="s">
        <v>521</v>
      </c>
      <c r="C11" s="10" t="s">
        <v>522</v>
      </c>
      <c r="D11" s="11" t="s">
        <v>519</v>
      </c>
      <c r="E11" s="61"/>
    </row>
    <row r="12" spans="1:5" ht="40" customHeight="1">
      <c r="A12" s="10" t="s">
        <v>523</v>
      </c>
      <c r="B12" s="9" t="s">
        <v>492</v>
      </c>
      <c r="C12" s="10" t="s">
        <v>493</v>
      </c>
      <c r="D12" s="11" t="s">
        <v>494</v>
      </c>
      <c r="E12" s="61"/>
    </row>
    <row r="13" spans="1:5" ht="40" customHeight="1">
      <c r="A13" s="10" t="s">
        <v>524</v>
      </c>
      <c r="B13" s="9" t="s">
        <v>525</v>
      </c>
      <c r="C13" s="10" t="s">
        <v>526</v>
      </c>
      <c r="D13" s="11" t="s">
        <v>495</v>
      </c>
      <c r="E13" s="61"/>
    </row>
    <row r="14" spans="1:5" ht="60" customHeight="1">
      <c r="A14" s="10" t="s">
        <v>496</v>
      </c>
      <c r="B14" s="9" t="s">
        <v>497</v>
      </c>
      <c r="C14" s="12" t="s">
        <v>527</v>
      </c>
      <c r="D14" s="11" t="s">
        <v>528</v>
      </c>
      <c r="E14" s="61" t="s">
        <v>498</v>
      </c>
    </row>
    <row r="15" spans="1:5" ht="40" customHeight="1">
      <c r="A15" s="10" t="s">
        <v>529</v>
      </c>
      <c r="B15" s="9" t="s">
        <v>530</v>
      </c>
      <c r="C15" s="10" t="s">
        <v>531</v>
      </c>
      <c r="D15" s="11" t="s">
        <v>532</v>
      </c>
      <c r="E15" s="61" t="s">
        <v>499</v>
      </c>
    </row>
    <row r="16" spans="1:5" ht="60" customHeight="1">
      <c r="A16" s="10" t="s">
        <v>533</v>
      </c>
      <c r="B16" s="9" t="s">
        <v>534</v>
      </c>
      <c r="C16" s="10" t="s">
        <v>535</v>
      </c>
      <c r="D16" s="13" t="s">
        <v>500</v>
      </c>
      <c r="E16" s="61"/>
    </row>
    <row r="17" spans="1:5" ht="40" customHeight="1">
      <c r="A17" s="10" t="s">
        <v>501</v>
      </c>
      <c r="B17" s="9" t="s">
        <v>536</v>
      </c>
      <c r="C17" s="10" t="s">
        <v>537</v>
      </c>
      <c r="D17" s="11" t="s">
        <v>502</v>
      </c>
      <c r="E17" s="61"/>
    </row>
    <row r="18" spans="1:5" ht="40" customHeight="1">
      <c r="A18" s="10" t="s">
        <v>538</v>
      </c>
      <c r="B18" s="9" t="s">
        <v>539</v>
      </c>
      <c r="C18" s="66" t="s">
        <v>698</v>
      </c>
      <c r="D18" s="11" t="s">
        <v>540</v>
      </c>
      <c r="E18" s="60" t="s">
        <v>587</v>
      </c>
    </row>
    <row r="19" spans="1:5" ht="26">
      <c r="A19" s="62" t="s">
        <v>685</v>
      </c>
      <c r="B19" s="63" t="s">
        <v>911</v>
      </c>
      <c r="C19" s="62" t="s">
        <v>915</v>
      </c>
      <c r="D19" s="64" t="s">
        <v>540</v>
      </c>
      <c r="E19" s="65" t="s">
        <v>702</v>
      </c>
    </row>
    <row r="20" spans="1:5" ht="36" customHeight="1">
      <c r="A20" s="10" t="s">
        <v>916</v>
      </c>
      <c r="B20" s="181" t="s">
        <v>994</v>
      </c>
      <c r="C20" s="10" t="s">
        <v>956</v>
      </c>
      <c r="D20" s="160" t="s">
        <v>68</v>
      </c>
      <c r="E20" s="10"/>
    </row>
    <row r="21" spans="1:5" ht="47" customHeight="1">
      <c r="A21" s="182" t="s">
        <v>954</v>
      </c>
      <c r="B21" s="180" t="s">
        <v>955</v>
      </c>
      <c r="C21" s="182" t="s">
        <v>997</v>
      </c>
      <c r="D21" s="160" t="s">
        <v>68</v>
      </c>
      <c r="E21" s="185" t="s">
        <v>1000</v>
      </c>
    </row>
    <row r="22" spans="1:5" ht="38" customHeight="1">
      <c r="A22" s="169" t="s">
        <v>995</v>
      </c>
      <c r="B22" s="169" t="s">
        <v>996</v>
      </c>
      <c r="C22" s="169" t="s">
        <v>998</v>
      </c>
      <c r="D22" s="169" t="s">
        <v>999</v>
      </c>
      <c r="E22" s="169"/>
    </row>
  </sheetData>
  <mergeCells count="2">
    <mergeCell ref="B1:D1"/>
    <mergeCell ref="C4:E4"/>
  </mergeCells>
  <phoneticPr fontId="2"/>
  <pageMargins left="0.74803149606299213" right="0.35433070866141736" top="0.78740157480314965" bottom="0.59055118110236227" header="0.31496062992125984" footer="0.43307086614173229"/>
  <pageSetup paperSize="9" scale="74" orientation="portrait"/>
  <headerFooter alignWithMargins="0">
    <oddHeader>&amp;R[ポーランドの歴代内閣と政権構成政党]</oddHeader>
    <oddFooter>&amp;C&amp;P ページ</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E51"/>
  <sheetViews>
    <sheetView workbookViewId="0"/>
  </sheetViews>
  <sheetFormatPr defaultColWidth="13.59765625" defaultRowHeight="13"/>
  <cols>
    <col min="1" max="1" width="23.59765625" style="2" customWidth="1"/>
    <col min="2" max="2" width="13.59765625" style="2"/>
    <col min="3" max="3" width="20" style="2" customWidth="1"/>
    <col min="4" max="4" width="13.19921875" style="2" customWidth="1"/>
    <col min="5" max="16384" width="13.59765625" style="2"/>
  </cols>
  <sheetData>
    <row r="2" spans="1:5">
      <c r="A2" s="226" t="s">
        <v>177</v>
      </c>
      <c r="B2" s="224"/>
      <c r="C2" s="224"/>
    </row>
    <row r="3" spans="1:5">
      <c r="A3" s="225" t="s">
        <v>704</v>
      </c>
      <c r="B3" s="224"/>
      <c r="C3" s="224"/>
      <c r="D3" s="224"/>
      <c r="E3" s="224"/>
    </row>
    <row r="5" spans="1:5">
      <c r="A5" s="3" t="s">
        <v>343</v>
      </c>
    </row>
    <row r="6" spans="1:5">
      <c r="A6" s="2" t="s">
        <v>396</v>
      </c>
      <c r="B6" s="224" t="s">
        <v>192</v>
      </c>
      <c r="C6" s="224"/>
    </row>
    <row r="7" spans="1:5">
      <c r="A7" s="2" t="s">
        <v>397</v>
      </c>
      <c r="B7" s="224" t="s">
        <v>193</v>
      </c>
      <c r="C7" s="224"/>
    </row>
    <row r="8" spans="1:5">
      <c r="A8" s="2" t="s">
        <v>398</v>
      </c>
      <c r="B8" s="224" t="s">
        <v>30</v>
      </c>
      <c r="C8" s="224"/>
    </row>
    <row r="9" spans="1:5">
      <c r="A9" s="2" t="s">
        <v>202</v>
      </c>
      <c r="B9" s="224" t="s">
        <v>31</v>
      </c>
      <c r="C9" s="224"/>
    </row>
    <row r="10" spans="1:5">
      <c r="A10" s="2" t="s">
        <v>203</v>
      </c>
      <c r="B10" s="224" t="s">
        <v>32</v>
      </c>
      <c r="C10" s="224"/>
    </row>
    <row r="11" spans="1:5">
      <c r="A11" s="2" t="s">
        <v>204</v>
      </c>
      <c r="B11" s="224" t="s">
        <v>33</v>
      </c>
      <c r="C11" s="224"/>
    </row>
    <row r="12" spans="1:5">
      <c r="A12" s="2" t="s">
        <v>401</v>
      </c>
      <c r="B12" s="224" t="s">
        <v>34</v>
      </c>
      <c r="C12" s="224"/>
    </row>
    <row r="13" spans="1:5">
      <c r="A13" s="2" t="s">
        <v>402</v>
      </c>
      <c r="B13" s="224" t="s">
        <v>158</v>
      </c>
      <c r="C13" s="224"/>
    </row>
    <row r="14" spans="1:5">
      <c r="A14" s="2" t="s">
        <v>313</v>
      </c>
      <c r="B14" s="224" t="s">
        <v>159</v>
      </c>
      <c r="C14" s="224"/>
    </row>
    <row r="15" spans="1:5">
      <c r="A15" s="2" t="s">
        <v>318</v>
      </c>
      <c r="B15" s="224" t="s">
        <v>59</v>
      </c>
      <c r="C15" s="224"/>
    </row>
    <row r="16" spans="1:5">
      <c r="A16" s="2" t="s">
        <v>127</v>
      </c>
      <c r="B16" s="224" t="s">
        <v>60</v>
      </c>
      <c r="C16" s="224"/>
    </row>
    <row r="17" spans="1:3">
      <c r="A17" s="2" t="s">
        <v>221</v>
      </c>
      <c r="B17" s="224" t="s">
        <v>23</v>
      </c>
      <c r="C17" s="224"/>
    </row>
    <row r="18" spans="1:3">
      <c r="A18" s="2" t="s">
        <v>578</v>
      </c>
      <c r="B18" s="2" t="s">
        <v>580</v>
      </c>
    </row>
    <row r="19" spans="1:3">
      <c r="A19" s="2" t="s">
        <v>579</v>
      </c>
      <c r="B19" s="67" t="s">
        <v>581</v>
      </c>
    </row>
    <row r="20" spans="1:3">
      <c r="A20" s="2" t="s">
        <v>706</v>
      </c>
      <c r="B20" s="67" t="s">
        <v>912</v>
      </c>
    </row>
    <row r="21" spans="1:3">
      <c r="A21" s="2" t="s">
        <v>707</v>
      </c>
      <c r="B21" s="67" t="s">
        <v>913</v>
      </c>
    </row>
    <row r="22" spans="1:3">
      <c r="A22" s="2" t="s">
        <v>946</v>
      </c>
      <c r="B22" s="67" t="s">
        <v>952</v>
      </c>
    </row>
    <row r="23" spans="1:3">
      <c r="A23" s="2" t="s">
        <v>947</v>
      </c>
      <c r="B23" s="67" t="s">
        <v>953</v>
      </c>
    </row>
    <row r="24" spans="1:3">
      <c r="A24" s="2" t="s">
        <v>1066</v>
      </c>
      <c r="B24" s="67" t="s">
        <v>1067</v>
      </c>
    </row>
    <row r="25" spans="1:3">
      <c r="A25" s="2" t="s">
        <v>1068</v>
      </c>
      <c r="B25" s="2" t="s">
        <v>1069</v>
      </c>
    </row>
    <row r="26" spans="1:3">
      <c r="A26" s="2" t="s">
        <v>187</v>
      </c>
    </row>
    <row r="28" spans="1:3">
      <c r="A28" s="2" t="s">
        <v>160</v>
      </c>
      <c r="B28" s="224" t="s">
        <v>24</v>
      </c>
      <c r="C28" s="224"/>
    </row>
    <row r="29" spans="1:3">
      <c r="A29" s="2" t="s">
        <v>111</v>
      </c>
      <c r="B29" s="224" t="s">
        <v>25</v>
      </c>
      <c r="C29" s="224"/>
    </row>
    <row r="30" spans="1:3">
      <c r="A30" s="2" t="s">
        <v>171</v>
      </c>
      <c r="B30" s="224" t="s">
        <v>26</v>
      </c>
      <c r="C30" s="224"/>
    </row>
    <row r="31" spans="1:3">
      <c r="A31" s="2" t="s">
        <v>161</v>
      </c>
      <c r="B31" s="224" t="s">
        <v>27</v>
      </c>
      <c r="C31" s="224"/>
    </row>
    <row r="32" spans="1:3">
      <c r="A32" s="2" t="s">
        <v>125</v>
      </c>
      <c r="B32" s="224" t="s">
        <v>28</v>
      </c>
      <c r="C32" s="224"/>
    </row>
    <row r="33" spans="1:3">
      <c r="A33" s="2" t="s">
        <v>96</v>
      </c>
      <c r="B33" s="224" t="s">
        <v>29</v>
      </c>
      <c r="C33" s="224"/>
    </row>
    <row r="34" spans="1:3">
      <c r="A34" s="2" t="s">
        <v>97</v>
      </c>
      <c r="B34" s="224" t="s">
        <v>148</v>
      </c>
      <c r="C34" s="224"/>
    </row>
    <row r="35" spans="1:3">
      <c r="A35" s="68" t="s">
        <v>477</v>
      </c>
      <c r="B35" s="224" t="s">
        <v>8</v>
      </c>
      <c r="C35" s="224"/>
    </row>
    <row r="36" spans="1:3">
      <c r="A36" s="68" t="s">
        <v>476</v>
      </c>
      <c r="B36" s="224" t="s">
        <v>7</v>
      </c>
      <c r="C36" s="224"/>
    </row>
    <row r="37" spans="1:3">
      <c r="A37" s="68" t="s">
        <v>695</v>
      </c>
      <c r="B37" s="2" t="s">
        <v>697</v>
      </c>
    </row>
    <row r="38" spans="1:3">
      <c r="A38" s="68" t="s">
        <v>696</v>
      </c>
      <c r="B38" s="2" t="s">
        <v>705</v>
      </c>
    </row>
    <row r="39" spans="1:3">
      <c r="A39" s="68" t="s">
        <v>961</v>
      </c>
      <c r="B39" s="2" t="s">
        <v>976</v>
      </c>
    </row>
    <row r="40" spans="1:3">
      <c r="A40" s="68" t="s">
        <v>962</v>
      </c>
      <c r="B40" s="2" t="s">
        <v>978</v>
      </c>
    </row>
    <row r="42" spans="1:3">
      <c r="A42" s="2" t="s">
        <v>126</v>
      </c>
      <c r="B42" s="224" t="s">
        <v>149</v>
      </c>
      <c r="C42" s="224"/>
    </row>
    <row r="43" spans="1:3">
      <c r="A43" s="2" t="s">
        <v>191</v>
      </c>
      <c r="B43" s="2" t="s">
        <v>83</v>
      </c>
    </row>
    <row r="44" spans="1:3">
      <c r="A44" s="2" t="s">
        <v>693</v>
      </c>
      <c r="B44" s="2" t="s">
        <v>694</v>
      </c>
    </row>
    <row r="45" spans="1:3">
      <c r="A45" s="2" t="s">
        <v>923</v>
      </c>
      <c r="B45" s="2" t="s">
        <v>924</v>
      </c>
    </row>
    <row r="46" spans="1:3">
      <c r="A46" s="2" t="s">
        <v>1081</v>
      </c>
      <c r="B46" s="2" t="s">
        <v>1082</v>
      </c>
    </row>
    <row r="49" spans="1:4">
      <c r="A49" s="226" t="s">
        <v>435</v>
      </c>
      <c r="B49" s="224"/>
      <c r="C49" s="224"/>
    </row>
    <row r="50" spans="1:4">
      <c r="A50" s="2" t="s">
        <v>190</v>
      </c>
      <c r="B50" s="227" t="s">
        <v>302</v>
      </c>
      <c r="C50" s="227"/>
      <c r="D50" s="2" t="s">
        <v>314</v>
      </c>
    </row>
    <row r="51" spans="1:4">
      <c r="A51" s="2" t="s">
        <v>315</v>
      </c>
      <c r="B51" s="227" t="s">
        <v>462</v>
      </c>
      <c r="C51" s="227"/>
      <c r="D51" s="2" t="s">
        <v>463</v>
      </c>
    </row>
  </sheetData>
  <mergeCells count="27">
    <mergeCell ref="B51:C51"/>
    <mergeCell ref="B16:C16"/>
    <mergeCell ref="B17:C17"/>
    <mergeCell ref="B42:C42"/>
    <mergeCell ref="B28:C28"/>
    <mergeCell ref="B32:C32"/>
    <mergeCell ref="B33:C33"/>
    <mergeCell ref="B34:C34"/>
    <mergeCell ref="A49:C49"/>
    <mergeCell ref="B50:C50"/>
    <mergeCell ref="B31:C31"/>
    <mergeCell ref="B30:C30"/>
    <mergeCell ref="B29:C29"/>
    <mergeCell ref="B35:C35"/>
    <mergeCell ref="B36:C36"/>
    <mergeCell ref="A3:E3"/>
    <mergeCell ref="A2:C2"/>
    <mergeCell ref="B7:C7"/>
    <mergeCell ref="B8:C8"/>
    <mergeCell ref="B9:C9"/>
    <mergeCell ref="B15:C15"/>
    <mergeCell ref="B6:C6"/>
    <mergeCell ref="B13:C13"/>
    <mergeCell ref="B14:C14"/>
    <mergeCell ref="B10:C10"/>
    <mergeCell ref="B11:C11"/>
    <mergeCell ref="B12:C12"/>
  </mergeCells>
  <phoneticPr fontId="2"/>
  <pageMargins left="0.75" right="0.75" top="1" bottom="1" header="0.51200000000000001" footer="0.51200000000000001"/>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下院選挙</vt:lpstr>
      <vt:lpstr>上院選挙</vt:lpstr>
      <vt:lpstr>大統領選挙</vt:lpstr>
      <vt:lpstr>欧州議会選挙</vt:lpstr>
      <vt:lpstr>選挙規則</vt:lpstr>
      <vt:lpstr>政党概要</vt:lpstr>
      <vt:lpstr>政権構成表</vt:lpstr>
      <vt:lpstr>出典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Sengoku Manabu</dc:creator>
  <cp:lastPrinted>2019-02-07T05:20:35Z</cp:lastPrinted>
  <dcterms:created xsi:type="dcterms:W3CDTF">2008-01-18T07:46:21Z</dcterms:created>
  <dcterms:modified xsi:type="dcterms:W3CDTF">2024-08-27T04:31:47Z</dcterms:modified>
</cp:coreProperties>
</file>